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/>
  </bookViews>
  <sheets>
    <sheet name="Figure 6" sheetId="1" r:id="rId1"/>
  </sheets>
  <externalReferences>
    <externalReference r:id="rId2"/>
    <externalReference r:id="rId3"/>
    <externalReference r:id="rId4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1" l="1"/>
  <c r="D88" i="1"/>
  <c r="C88" i="1"/>
  <c r="B88" i="1"/>
  <c r="E87" i="1"/>
  <c r="D87" i="1"/>
  <c r="C87" i="1"/>
  <c r="B87" i="1"/>
  <c r="J39" i="1"/>
  <c r="I39" i="1"/>
  <c r="C39" i="1"/>
  <c r="B39" i="1"/>
  <c r="D39" i="1" s="1"/>
  <c r="J38" i="1"/>
  <c r="I38" i="1"/>
  <c r="E38" i="1"/>
  <c r="C38" i="1"/>
  <c r="B38" i="1"/>
  <c r="D38" i="1" s="1"/>
  <c r="J37" i="1"/>
  <c r="I37" i="1"/>
  <c r="C37" i="1"/>
  <c r="B37" i="1"/>
  <c r="D37" i="1" s="1"/>
  <c r="J36" i="1"/>
  <c r="I36" i="1"/>
  <c r="C36" i="1"/>
  <c r="B36" i="1"/>
  <c r="D36" i="1" s="1"/>
  <c r="J35" i="1"/>
  <c r="I35" i="1"/>
  <c r="C35" i="1"/>
  <c r="B35" i="1"/>
  <c r="D35" i="1" s="1"/>
  <c r="E36" i="1" s="1"/>
  <c r="J34" i="1"/>
  <c r="I34" i="1"/>
  <c r="C34" i="1"/>
  <c r="B34" i="1"/>
  <c r="D34" i="1" s="1"/>
  <c r="J33" i="1"/>
  <c r="I33" i="1"/>
  <c r="C33" i="1"/>
  <c r="B33" i="1"/>
  <c r="D33" i="1" s="1"/>
  <c r="J32" i="1"/>
  <c r="I32" i="1"/>
  <c r="K32" i="1" s="1"/>
  <c r="C32" i="1"/>
  <c r="D32" i="1" s="1"/>
  <c r="B32" i="1"/>
  <c r="K31" i="1"/>
  <c r="J31" i="1"/>
  <c r="I31" i="1"/>
  <c r="C31" i="1"/>
  <c r="B31" i="1"/>
  <c r="D31" i="1" s="1"/>
  <c r="J30" i="1"/>
  <c r="I30" i="1"/>
  <c r="K30" i="1" s="1"/>
  <c r="M30" i="1" s="1"/>
  <c r="C30" i="1"/>
  <c r="D30" i="1" s="1"/>
  <c r="B30" i="1"/>
  <c r="K29" i="1"/>
  <c r="J29" i="1"/>
  <c r="I29" i="1"/>
  <c r="E29" i="1"/>
  <c r="C29" i="1"/>
  <c r="B29" i="1"/>
  <c r="D29" i="1" s="1"/>
  <c r="J28" i="1"/>
  <c r="I28" i="1"/>
  <c r="K28" i="1" s="1"/>
  <c r="C28" i="1"/>
  <c r="D28" i="1" s="1"/>
  <c r="B28" i="1"/>
  <c r="K27" i="1"/>
  <c r="J27" i="1"/>
  <c r="I27" i="1"/>
  <c r="C27" i="1"/>
  <c r="B27" i="1"/>
  <c r="D27" i="1" s="1"/>
  <c r="J26" i="1"/>
  <c r="I26" i="1"/>
  <c r="K26" i="1" s="1"/>
  <c r="M26" i="1" s="1"/>
  <c r="C26" i="1"/>
  <c r="D26" i="1" s="1"/>
  <c r="E27" i="1" s="1"/>
  <c r="B26" i="1"/>
  <c r="K25" i="1"/>
  <c r="J25" i="1"/>
  <c r="I25" i="1"/>
  <c r="C25" i="1"/>
  <c r="B25" i="1"/>
  <c r="D25" i="1" s="1"/>
  <c r="G25" i="1" s="1"/>
  <c r="J24" i="1"/>
  <c r="I24" i="1"/>
  <c r="K24" i="1" s="1"/>
  <c r="C24" i="1"/>
  <c r="D24" i="1" s="1"/>
  <c r="B24" i="1"/>
  <c r="K23" i="1"/>
  <c r="J23" i="1"/>
  <c r="I23" i="1"/>
  <c r="C23" i="1"/>
  <c r="B23" i="1"/>
  <c r="D23" i="1" s="1"/>
  <c r="J22" i="1"/>
  <c r="I22" i="1"/>
  <c r="K22" i="1" s="1"/>
  <c r="M22" i="1" s="1"/>
  <c r="C22" i="1"/>
  <c r="D22" i="1" s="1"/>
  <c r="B22" i="1"/>
  <c r="K21" i="1"/>
  <c r="J21" i="1"/>
  <c r="I21" i="1"/>
  <c r="E21" i="1"/>
  <c r="C21" i="1"/>
  <c r="B21" i="1"/>
  <c r="D21" i="1" s="1"/>
  <c r="J20" i="1"/>
  <c r="I20" i="1"/>
  <c r="K20" i="1" s="1"/>
  <c r="N20" i="1" s="1"/>
  <c r="C20" i="1"/>
  <c r="D20" i="1" s="1"/>
  <c r="B20" i="1"/>
  <c r="K19" i="1"/>
  <c r="J19" i="1"/>
  <c r="I19" i="1"/>
  <c r="C19" i="1"/>
  <c r="B19" i="1"/>
  <c r="D19" i="1" s="1"/>
  <c r="E19" i="1" s="1"/>
  <c r="J18" i="1"/>
  <c r="I18" i="1"/>
  <c r="K18" i="1" s="1"/>
  <c r="M18" i="1" s="1"/>
  <c r="C18" i="1"/>
  <c r="D18" i="1" s="1"/>
  <c r="B18" i="1"/>
  <c r="K17" i="1"/>
  <c r="J17" i="1"/>
  <c r="I17" i="1"/>
  <c r="C17" i="1"/>
  <c r="B17" i="1"/>
  <c r="D17" i="1" s="1"/>
  <c r="G17" i="1" s="1"/>
  <c r="J16" i="1"/>
  <c r="I16" i="1"/>
  <c r="K16" i="1" s="1"/>
  <c r="C16" i="1"/>
  <c r="D16" i="1" s="1"/>
  <c r="B16" i="1"/>
  <c r="K15" i="1"/>
  <c r="J15" i="1"/>
  <c r="I15" i="1"/>
  <c r="C15" i="1"/>
  <c r="B15" i="1"/>
  <c r="D15" i="1" s="1"/>
  <c r="J14" i="1"/>
  <c r="I14" i="1"/>
  <c r="K14" i="1" s="1"/>
  <c r="M14" i="1" s="1"/>
  <c r="C14" i="1"/>
  <c r="D14" i="1" s="1"/>
  <c r="B14" i="1"/>
  <c r="K13" i="1"/>
  <c r="J13" i="1"/>
  <c r="I13" i="1"/>
  <c r="E13" i="1"/>
  <c r="C13" i="1"/>
  <c r="B13" i="1"/>
  <c r="D13" i="1" s="1"/>
  <c r="J12" i="1"/>
  <c r="I12" i="1"/>
  <c r="K12" i="1" s="1"/>
  <c r="N12" i="1" s="1"/>
  <c r="C12" i="1"/>
  <c r="D12" i="1" s="1"/>
  <c r="B12" i="1"/>
  <c r="K11" i="1"/>
  <c r="J11" i="1"/>
  <c r="I11" i="1"/>
  <c r="C11" i="1"/>
  <c r="B11" i="1"/>
  <c r="D11" i="1" s="1"/>
  <c r="E11" i="1" s="1"/>
  <c r="J10" i="1"/>
  <c r="I10" i="1"/>
  <c r="K10" i="1" s="1"/>
  <c r="M10" i="1" s="1"/>
  <c r="C10" i="1"/>
  <c r="D10" i="1" s="1"/>
  <c r="B10" i="1"/>
  <c r="J9" i="1"/>
  <c r="K9" i="1" s="1"/>
  <c r="I9" i="1"/>
  <c r="C9" i="1"/>
  <c r="D9" i="1" s="1"/>
  <c r="B9" i="1"/>
  <c r="J8" i="1"/>
  <c r="K8" i="1" s="1"/>
  <c r="I8" i="1"/>
  <c r="C8" i="1"/>
  <c r="D8" i="1" s="1"/>
  <c r="E8" i="1" s="1"/>
  <c r="B8" i="1"/>
  <c r="J7" i="1"/>
  <c r="I7" i="1"/>
  <c r="K7" i="1" s="1"/>
  <c r="C7" i="1"/>
  <c r="B7" i="1"/>
  <c r="D7" i="1" s="1"/>
  <c r="J6" i="1"/>
  <c r="I6" i="1"/>
  <c r="K6" i="1" s="1"/>
  <c r="D6" i="1"/>
  <c r="C6" i="1"/>
  <c r="B6" i="1"/>
  <c r="N11" i="1" l="1"/>
  <c r="M11" i="1"/>
  <c r="G16" i="1"/>
  <c r="E16" i="1"/>
  <c r="N19" i="1"/>
  <c r="M19" i="1"/>
  <c r="N22" i="1"/>
  <c r="G24" i="1"/>
  <c r="E24" i="1"/>
  <c r="N30" i="1"/>
  <c r="L33" i="1"/>
  <c r="K33" i="1"/>
  <c r="L35" i="1"/>
  <c r="K35" i="1"/>
  <c r="G37" i="1"/>
  <c r="F37" i="1"/>
  <c r="L37" i="1"/>
  <c r="K37" i="1"/>
  <c r="G39" i="1"/>
  <c r="F39" i="1"/>
  <c r="E39" i="1"/>
  <c r="M8" i="1"/>
  <c r="M9" i="1"/>
  <c r="G14" i="1"/>
  <c r="E14" i="1"/>
  <c r="G15" i="1"/>
  <c r="M16" i="1"/>
  <c r="N17" i="1"/>
  <c r="M17" i="1"/>
  <c r="G22" i="1"/>
  <c r="E22" i="1"/>
  <c r="G23" i="1"/>
  <c r="M24" i="1"/>
  <c r="M25" i="1"/>
  <c r="N25" i="1"/>
  <c r="N28" i="1"/>
  <c r="G30" i="1"/>
  <c r="E30" i="1"/>
  <c r="G31" i="1"/>
  <c r="M32" i="1"/>
  <c r="N27" i="1"/>
  <c r="M27" i="1"/>
  <c r="G32" i="1"/>
  <c r="E32" i="1"/>
  <c r="G33" i="1"/>
  <c r="F33" i="1"/>
  <c r="E34" i="1"/>
  <c r="G35" i="1"/>
  <c r="F35" i="1"/>
  <c r="E7" i="1"/>
  <c r="N10" i="1"/>
  <c r="G12" i="1"/>
  <c r="E12" i="1"/>
  <c r="G13" i="1"/>
  <c r="N15" i="1"/>
  <c r="M15" i="1"/>
  <c r="E17" i="1"/>
  <c r="N18" i="1"/>
  <c r="G20" i="1"/>
  <c r="E20" i="1"/>
  <c r="G21" i="1"/>
  <c r="M23" i="1"/>
  <c r="N23" i="1"/>
  <c r="E25" i="1"/>
  <c r="N26" i="1"/>
  <c r="G28" i="1"/>
  <c r="E28" i="1"/>
  <c r="G29" i="1"/>
  <c r="M31" i="1"/>
  <c r="N31" i="1"/>
  <c r="E33" i="1"/>
  <c r="F34" i="1"/>
  <c r="G34" i="1"/>
  <c r="K34" i="1"/>
  <c r="L34" i="1"/>
  <c r="E35" i="1"/>
  <c r="F36" i="1"/>
  <c r="G36" i="1"/>
  <c r="K36" i="1"/>
  <c r="L36" i="1"/>
  <c r="E37" i="1"/>
  <c r="G38" i="1"/>
  <c r="F38" i="1"/>
  <c r="L38" i="1"/>
  <c r="K38" i="1"/>
  <c r="N14" i="1"/>
  <c r="E9" i="1"/>
  <c r="G10" i="1"/>
  <c r="E10" i="1"/>
  <c r="G11" i="1"/>
  <c r="M12" i="1"/>
  <c r="M13" i="1"/>
  <c r="N13" i="1"/>
  <c r="E15" i="1"/>
  <c r="N16" i="1"/>
  <c r="G18" i="1"/>
  <c r="E18" i="1"/>
  <c r="G19" i="1"/>
  <c r="M20" i="1"/>
  <c r="M21" i="1"/>
  <c r="N21" i="1"/>
  <c r="E23" i="1"/>
  <c r="N24" i="1"/>
  <c r="G26" i="1"/>
  <c r="E26" i="1"/>
  <c r="G27" i="1"/>
  <c r="M28" i="1"/>
  <c r="N29" i="1"/>
  <c r="M29" i="1"/>
  <c r="E31" i="1"/>
  <c r="N32" i="1"/>
  <c r="L39" i="1"/>
  <c r="K39" i="1"/>
  <c r="M33" i="1" l="1"/>
  <c r="N33" i="1"/>
  <c r="M36" i="1"/>
  <c r="N36" i="1"/>
  <c r="M34" i="1"/>
  <c r="N34" i="1"/>
  <c r="M37" i="1"/>
  <c r="N37" i="1"/>
  <c r="M35" i="1"/>
  <c r="N35" i="1"/>
  <c r="M39" i="1"/>
  <c r="N39" i="1"/>
  <c r="M38" i="1"/>
  <c r="N38" i="1"/>
</calcChain>
</file>

<file path=xl/sharedStrings.xml><?xml version="1.0" encoding="utf-8"?>
<sst xmlns="http://schemas.openxmlformats.org/spreadsheetml/2006/main" count="24" uniqueCount="19">
  <si>
    <t>Bank:99005</t>
  </si>
  <si>
    <t>חמשת הבנקים המסחריים הגדולים</t>
  </si>
  <si>
    <t>הכנסות ריבית, נטו,מצטבר מתחילת השנה,מאוחד</t>
  </si>
  <si>
    <t>סך כל ההכנסות שאינן מריבית,מצטבר מתחילת השנה,מאוחד</t>
  </si>
  <si>
    <t>סך הכנסות</t>
  </si>
  <si>
    <t>שינוי בהכנסות</t>
  </si>
  <si>
    <t>Total income</t>
  </si>
  <si>
    <t>הוצאות בגין הפסדי אשראי, מצטבר מתחילת השנה, מאוחד</t>
  </si>
  <si>
    <t>סך כל ההוצאות התפעוליות והאחרות , מאוחד, מצטבר מתחילת שנה</t>
  </si>
  <si>
    <t>סך הוצאות</t>
  </si>
  <si>
    <t>Operating expenses</t>
  </si>
  <si>
    <t>שינוי בהוצאות</t>
  </si>
  <si>
    <t>Date/Seif</t>
  </si>
  <si>
    <t xml:space="preserve"> </t>
  </si>
  <si>
    <t>הכנסות ריבית, נטו- מצטבר- מאוחד</t>
  </si>
  <si>
    <t>הוצאות בגין הפסדי אשרי, מצטבר</t>
  </si>
  <si>
    <t>סך כל ההכנסות שאינן מריבית- מצטבר- מאוחד</t>
  </si>
  <si>
    <t>סך כל ההוצאות התפעוליות והאחרות מתחילת השנה, מאוחד</t>
  </si>
  <si>
    <t>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</si>
</sst>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i/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1"/>
    <xf numFmtId="0" fontId="1" fillId="0" borderId="0" xfId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2" fillId="0" borderId="1" xfId="1" applyFont="1" applyFill="1" applyBorder="1" applyAlignment="1">
      <alignment horizontal="center"/>
    </xf>
    <xf numFmtId="14" fontId="1" fillId="0" borderId="0" xfId="1" applyNumberFormat="1" applyFill="1" applyBorder="1" applyAlignment="1"/>
    <xf numFmtId="164" fontId="1" fillId="0" borderId="0" xfId="1" applyNumberFormat="1" applyFill="1" applyBorder="1" applyAlignment="1"/>
    <xf numFmtId="9" fontId="0" fillId="0" borderId="0" xfId="2" applyFont="1" applyFill="1" applyBorder="1" applyAlignment="1">
      <alignment horizontal="center"/>
    </xf>
    <xf numFmtId="2" fontId="0" fillId="0" borderId="0" xfId="2" applyNumberFormat="1" applyFont="1" applyFill="1" applyBorder="1" applyAlignment="1">
      <alignment horizontal="center"/>
    </xf>
    <xf numFmtId="0" fontId="1" fillId="0" borderId="0" xfId="1" applyAlignment="1">
      <alignment wrapText="1"/>
    </xf>
    <xf numFmtId="0" fontId="2" fillId="0" borderId="0" xfId="1" applyFont="1" applyFill="1" applyBorder="1" applyAlignment="1">
      <alignment horizontal="center"/>
    </xf>
    <xf numFmtId="0" fontId="1" fillId="0" borderId="0" xfId="1" applyBorder="1"/>
    <xf numFmtId="14" fontId="1" fillId="0" borderId="0" xfId="1" applyNumberFormat="1"/>
    <xf numFmtId="4" fontId="1" fillId="0" borderId="0" xfId="1" applyNumberFormat="1"/>
  </cellXfs>
  <cellStyles count="3">
    <cellStyle name="Normal" xfId="0" builtinId="0"/>
    <cellStyle name="Normal 10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6200395092369E-2"/>
          <c:y val="0.20102488022429238"/>
          <c:w val="0.85562690921673112"/>
          <c:h val="0.48799241496447326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6'!$F$4</c:f>
              <c:strCache>
                <c:ptCount val="1"/>
                <c:pt idx="0">
                  <c:v>Total income</c:v>
                </c:pt>
              </c:strCache>
            </c:strRef>
          </c:tx>
          <c:marker>
            <c:symbol val="none"/>
          </c:marker>
          <c:cat>
            <c:numRef>
              <c:f>'Figure 6'!$A$33:$A$39</c:f>
              <c:numCache>
                <c:formatCode>m/d/yyyy</c:formatCode>
                <c:ptCount val="7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</c:numCache>
            </c:numRef>
          </c:cat>
          <c:val>
            <c:numRef>
              <c:f>'Figure 6'!$F$33:$F$39</c:f>
              <c:numCache>
                <c:formatCode>0.00</c:formatCode>
                <c:ptCount val="7"/>
                <c:pt idx="0">
                  <c:v>100</c:v>
                </c:pt>
                <c:pt idx="1">
                  <c:v>94.680586626895348</c:v>
                </c:pt>
                <c:pt idx="2">
                  <c:v>106.18941088739746</c:v>
                </c:pt>
                <c:pt idx="3">
                  <c:v>106.47112436821608</c:v>
                </c:pt>
                <c:pt idx="4">
                  <c:v>86.784323473361496</c:v>
                </c:pt>
                <c:pt idx="5">
                  <c:v>98.218576518352805</c:v>
                </c:pt>
                <c:pt idx="6">
                  <c:v>105.67569806943409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44-4D04-BD1C-5EE3BD6D5B3A}"/>
            </c:ext>
          </c:extLst>
        </c:ser>
        <c:ser>
          <c:idx val="1"/>
          <c:order val="1"/>
          <c:tx>
            <c:strRef>
              <c:f>'Figure 6'!$L$4</c:f>
              <c:strCache>
                <c:ptCount val="1"/>
                <c:pt idx="0">
                  <c:v>Operating expenses</c:v>
                </c:pt>
              </c:strCache>
            </c:strRef>
          </c:tx>
          <c:marker>
            <c:symbol val="none"/>
          </c:marker>
          <c:cat>
            <c:numRef>
              <c:f>'Figure 6'!$A$33:$A$39</c:f>
              <c:numCache>
                <c:formatCode>m/d/yyyy</c:formatCode>
                <c:ptCount val="7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</c:numCache>
            </c:numRef>
          </c:cat>
          <c:val>
            <c:numRef>
              <c:f>'Figure 6'!$L$33:$L$39</c:f>
              <c:numCache>
                <c:formatCode>0.00</c:formatCode>
                <c:ptCount val="7"/>
                <c:pt idx="0">
                  <c:v>100</c:v>
                </c:pt>
                <c:pt idx="1">
                  <c:v>92.712600869025451</c:v>
                </c:pt>
                <c:pt idx="2">
                  <c:v>99.851024208566102</c:v>
                </c:pt>
                <c:pt idx="3">
                  <c:v>94.003724394785849</c:v>
                </c:pt>
                <c:pt idx="4">
                  <c:v>93.916821849782735</c:v>
                </c:pt>
                <c:pt idx="5">
                  <c:v>87.051520794537552</c:v>
                </c:pt>
                <c:pt idx="6">
                  <c:v>89.397889509621351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44-4D04-BD1C-5EE3BD6D5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00416"/>
        <c:axId val="92301952"/>
      </c:lineChart>
      <c:dateAx>
        <c:axId val="92300416"/>
        <c:scaling>
          <c:orientation val="minMax"/>
        </c:scaling>
        <c:delete val="0"/>
        <c:axPos val="b"/>
        <c:numFmt formatCode="[$-409]mmm\-yy;@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92301952"/>
        <c:crosses val="autoZero"/>
        <c:auto val="1"/>
        <c:lblOffset val="100"/>
        <c:baseTimeUnit val="months"/>
        <c:majorUnit val="3"/>
        <c:majorTimeUnit val="months"/>
      </c:dateAx>
      <c:valAx>
        <c:axId val="92301952"/>
        <c:scaling>
          <c:orientation val="minMax"/>
          <c:max val="125"/>
          <c:min val="80"/>
        </c:scaling>
        <c:delete val="0"/>
        <c:axPos val="l"/>
        <c:majorGridlines/>
        <c:numFmt formatCode="0" sourceLinked="0"/>
        <c:majorTickMark val="in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9230041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22856636528911914"/>
          <c:y val="0.78728697235846257"/>
          <c:w val="0.56520159671339054"/>
          <c:h val="4.5538806093222459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</xdr:colOff>
      <xdr:row>2</xdr:row>
      <xdr:rowOff>156883</xdr:rowOff>
    </xdr:from>
    <xdr:to>
      <xdr:col>21</xdr:col>
      <xdr:colOff>515472</xdr:colOff>
      <xdr:row>19</xdr:row>
      <xdr:rowOff>11205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0.00829</cdr:x>
      <cdr:y>0.01361</cdr:y>
    </cdr:from>
    <cdr:to>
      <cdr:x>0.98903</cdr:x>
      <cdr:y>0.19515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50800" y="50800"/>
          <a:ext cx="6011582" cy="67743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6</a:t>
          </a:r>
        </a:p>
        <a:p xmlns:a="http://schemas.openxmlformats.org/drawingml/2006/main">
          <a:pPr algn="ctr" rtl="0"/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Development of Income and Operating Expenses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,</a:t>
          </a:r>
        </a:p>
        <a:p xmlns:a="http://schemas.openxmlformats.org/drawingml/2006/main">
          <a:pPr algn="ctr" rtl="0"/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b="1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Five Banking Groups, 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2017</a:t>
          </a:r>
          <a:r>
            <a:rPr lang="en-US" sz="11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–June 2019 </a:t>
          </a:r>
          <a:r>
            <a:rPr lang="en-US" sz="10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(index: December 2017=100)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0.85973</cdr:y>
    </cdr:from>
    <cdr:to>
      <cdr:x>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3208127"/>
          <a:ext cx="6129617" cy="523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8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income side includes net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interest income and noninterest income.  The expenses side includes total operating and other expenses (excluding loan loss provisions).</a:t>
          </a:r>
        </a:p>
        <a:p xmlns:a="http://schemas.openxmlformats.org/drawingml/2006/main">
          <a:pPr rtl="0"/>
          <a:endParaRPr lang="en-US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published financial statements.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45q/Downloads/data%20(2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005"/>
    </sheetNames>
    <sheetDataSet>
      <sheetData sheetId="0"/>
      <sheetData sheetId="1"/>
      <sheetData sheetId="2"/>
      <sheetData sheetId="3"/>
      <sheetData sheetId="4">
        <row r="5">
          <cell r="A5" t="str">
            <v>תאריך/DP</v>
          </cell>
          <cell r="B5">
            <v>1958</v>
          </cell>
          <cell r="C5">
            <v>1976</v>
          </cell>
          <cell r="D5">
            <v>1991</v>
          </cell>
          <cell r="E5">
            <v>1961</v>
          </cell>
        </row>
        <row r="6">
          <cell r="A6">
            <v>43465</v>
          </cell>
          <cell r="B6">
            <v>30730000</v>
          </cell>
          <cell r="C6">
            <v>16837000</v>
          </cell>
          <cell r="D6">
            <v>30648000</v>
          </cell>
          <cell r="E6">
            <v>2148000</v>
          </cell>
        </row>
        <row r="7">
          <cell r="A7">
            <v>43555</v>
          </cell>
          <cell r="B7">
            <v>7684000</v>
          </cell>
          <cell r="C7">
            <v>4170000</v>
          </cell>
          <cell r="D7">
            <v>7012000</v>
          </cell>
          <cell r="E7">
            <v>356000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topLeftCell="F2" zoomScale="85" zoomScaleNormal="85" workbookViewId="0">
      <selection activeCell="X8" sqref="X8"/>
    </sheetView>
  </sheetViews>
  <sheetFormatPr defaultRowHeight="14.25" x14ac:dyDescent="0.2"/>
  <cols>
    <col min="1" max="1" width="16.75" style="1" customWidth="1"/>
    <col min="2" max="4" width="14.625" style="1" customWidth="1"/>
    <col min="5" max="7" width="10.875" style="1" customWidth="1"/>
    <col min="8" max="8" width="6.125" style="1" customWidth="1"/>
    <col min="9" max="10" width="14.625" style="1" customWidth="1"/>
    <col min="11" max="12" width="12.125" style="1" customWidth="1"/>
    <col min="13" max="13" width="10.75" style="1" customWidth="1"/>
    <col min="14" max="16384" width="9" style="1"/>
  </cols>
  <sheetData>
    <row r="1" spans="1:14" x14ac:dyDescent="0.2">
      <c r="A1" s="1" t="s">
        <v>0</v>
      </c>
    </row>
    <row r="2" spans="1:14" x14ac:dyDescent="0.2">
      <c r="A2" s="1" t="s">
        <v>1</v>
      </c>
    </row>
    <row r="4" spans="1:14" ht="79.5" customHeight="1" thickBot="1" x14ac:dyDescent="0.25">
      <c r="B4" s="2" t="s">
        <v>2</v>
      </c>
      <c r="C4" s="2" t="s">
        <v>3</v>
      </c>
      <c r="D4" s="2" t="s">
        <v>4</v>
      </c>
      <c r="E4" s="2" t="s">
        <v>5</v>
      </c>
      <c r="F4" s="3" t="s">
        <v>6</v>
      </c>
      <c r="G4" s="2" t="s">
        <v>4</v>
      </c>
      <c r="H4" s="2"/>
      <c r="I4" s="2" t="s">
        <v>7</v>
      </c>
      <c r="J4" s="2" t="s">
        <v>8</v>
      </c>
      <c r="K4" s="2" t="s">
        <v>9</v>
      </c>
      <c r="L4" s="3" t="s">
        <v>10</v>
      </c>
      <c r="M4" s="2" t="s">
        <v>11</v>
      </c>
      <c r="N4" s="2" t="s">
        <v>9</v>
      </c>
    </row>
    <row r="5" spans="1:14" x14ac:dyDescent="0.2">
      <c r="A5" s="4" t="s">
        <v>12</v>
      </c>
      <c r="B5" s="4">
        <v>242134</v>
      </c>
      <c r="C5" s="4">
        <v>242144</v>
      </c>
      <c r="D5" s="4"/>
      <c r="E5" s="4"/>
      <c r="F5" s="4"/>
      <c r="G5" s="4"/>
      <c r="H5" s="4"/>
      <c r="I5" s="4">
        <v>228920</v>
      </c>
      <c r="J5" s="4">
        <v>109598</v>
      </c>
    </row>
    <row r="6" spans="1:14" x14ac:dyDescent="0.2">
      <c r="A6" s="5">
        <v>40633</v>
      </c>
      <c r="B6" s="6">
        <f>IF(MONTH($A6)=3,B56,B56-B54)</f>
        <v>6108000</v>
      </c>
      <c r="C6" s="6">
        <f>IF(MONTH($A6)=3,D56,D56-D54)</f>
        <v>4485000</v>
      </c>
      <c r="D6" s="6">
        <f>B6+C6</f>
        <v>10593000</v>
      </c>
      <c r="E6" s="6"/>
      <c r="F6" s="6"/>
      <c r="G6" s="6"/>
      <c r="H6" s="6"/>
      <c r="I6" s="6">
        <f>IF(MONTH($A6)=3,C56,C56-C54)</f>
        <v>42000</v>
      </c>
      <c r="J6" s="6">
        <f>IF(MONTH($A6)=3,E56,E56-E54)</f>
        <v>7080000</v>
      </c>
      <c r="K6" s="6">
        <f>I6+J6</f>
        <v>7122000</v>
      </c>
      <c r="L6" s="6"/>
    </row>
    <row r="7" spans="1:14" x14ac:dyDescent="0.2">
      <c r="A7" s="5">
        <v>40724</v>
      </c>
      <c r="B7" s="6">
        <f t="shared" ref="B7:B39" si="0">IF(MONTH($A7)=3,B57,B57-B56)</f>
        <v>6438000</v>
      </c>
      <c r="C7" s="6">
        <f t="shared" ref="C7:C39" si="1">IF(MONTH($A7)=3,D57,D57-D56)</f>
        <v>3847000</v>
      </c>
      <c r="D7" s="6">
        <f t="shared" ref="D7:D39" si="2">B7+C7</f>
        <v>10285000</v>
      </c>
      <c r="E7" s="7">
        <f>D7/D6-1</f>
        <v>-2.9075804776739322E-2</v>
      </c>
      <c r="F7" s="7"/>
      <c r="G7" s="7"/>
      <c r="H7" s="6"/>
      <c r="I7" s="6">
        <f t="shared" ref="I7:I39" si="3">IF(MONTH($A7)=3,C57,C57-C56)</f>
        <v>704000</v>
      </c>
      <c r="J7" s="6">
        <f t="shared" ref="J7:J39" si="4">IF(MONTH($A7)=3,E57,E57-E56)</f>
        <v>6881000</v>
      </c>
      <c r="K7" s="6">
        <f t="shared" ref="K7:K39" si="5">I7+J7</f>
        <v>7585000</v>
      </c>
      <c r="L7" s="6"/>
      <c r="M7" s="7" t="s">
        <v>13</v>
      </c>
    </row>
    <row r="8" spans="1:14" x14ac:dyDescent="0.2">
      <c r="A8" s="5">
        <v>40816</v>
      </c>
      <c r="B8" s="6">
        <f t="shared" si="0"/>
        <v>6570000</v>
      </c>
      <c r="C8" s="6">
        <f t="shared" si="1"/>
        <v>2616000</v>
      </c>
      <c r="D8" s="6">
        <f t="shared" si="2"/>
        <v>9186000</v>
      </c>
      <c r="E8" s="7">
        <f t="shared" ref="E8:E39" si="6">D8/D7-1</f>
        <v>-0.10685464268351974</v>
      </c>
      <c r="F8" s="7"/>
      <c r="G8" s="7"/>
      <c r="H8" s="6"/>
      <c r="I8" s="6">
        <f t="shared" si="3"/>
        <v>1303000</v>
      </c>
      <c r="J8" s="6">
        <f t="shared" si="4"/>
        <v>6869000</v>
      </c>
      <c r="K8" s="6">
        <f t="shared" si="5"/>
        <v>8172000</v>
      </c>
      <c r="L8" s="6"/>
      <c r="M8" s="7">
        <f t="shared" ref="M8:M39" si="7">K8/K7-1</f>
        <v>7.738958470665791E-2</v>
      </c>
    </row>
    <row r="9" spans="1:14" x14ac:dyDescent="0.2">
      <c r="A9" s="5">
        <v>40908</v>
      </c>
      <c r="B9" s="6">
        <f t="shared" si="0"/>
        <v>5966000</v>
      </c>
      <c r="C9" s="6">
        <f t="shared" si="1"/>
        <v>4044000</v>
      </c>
      <c r="D9" s="6">
        <f t="shared" si="2"/>
        <v>10010000</v>
      </c>
      <c r="E9" s="7">
        <f t="shared" si="6"/>
        <v>8.9701720008708907E-2</v>
      </c>
      <c r="F9" s="7"/>
      <c r="G9" s="7"/>
      <c r="H9" s="6"/>
      <c r="I9" s="6">
        <f t="shared" si="3"/>
        <v>1096000</v>
      </c>
      <c r="J9" s="6">
        <f t="shared" si="4"/>
        <v>7197000</v>
      </c>
      <c r="K9" s="6">
        <f t="shared" si="5"/>
        <v>8293000</v>
      </c>
      <c r="L9" s="6"/>
      <c r="M9" s="7">
        <f t="shared" si="7"/>
        <v>1.4806656877141444E-2</v>
      </c>
    </row>
    <row r="10" spans="1:14" x14ac:dyDescent="0.2">
      <c r="A10" s="5">
        <v>40999</v>
      </c>
      <c r="B10" s="6">
        <f t="shared" si="0"/>
        <v>6212000</v>
      </c>
      <c r="C10" s="6">
        <f t="shared" si="1"/>
        <v>4305000</v>
      </c>
      <c r="D10" s="6">
        <f t="shared" si="2"/>
        <v>10517000</v>
      </c>
      <c r="E10" s="7">
        <f t="shared" si="6"/>
        <v>5.0649350649350611E-2</v>
      </c>
      <c r="F10" s="8"/>
      <c r="G10" s="8">
        <f>D10/$D$10*100</f>
        <v>100</v>
      </c>
      <c r="H10" s="6"/>
      <c r="I10" s="6">
        <f t="shared" si="3"/>
        <v>749000</v>
      </c>
      <c r="J10" s="6">
        <f t="shared" si="4"/>
        <v>6993000</v>
      </c>
      <c r="K10" s="6">
        <f t="shared" si="5"/>
        <v>7742000</v>
      </c>
      <c r="L10" s="6"/>
      <c r="M10" s="7">
        <f t="shared" si="7"/>
        <v>-6.6441577233811611E-2</v>
      </c>
      <c r="N10" s="8">
        <f>K10/$K$10*100</f>
        <v>100</v>
      </c>
    </row>
    <row r="11" spans="1:14" x14ac:dyDescent="0.2">
      <c r="A11" s="5">
        <v>41090</v>
      </c>
      <c r="B11" s="6">
        <f t="shared" si="0"/>
        <v>6683000</v>
      </c>
      <c r="C11" s="6">
        <f t="shared" si="1"/>
        <v>3567000</v>
      </c>
      <c r="D11" s="6">
        <f t="shared" si="2"/>
        <v>10250000</v>
      </c>
      <c r="E11" s="7">
        <f t="shared" si="6"/>
        <v>-2.5387467909099515E-2</v>
      </c>
      <c r="F11" s="8"/>
      <c r="G11" s="8">
        <f t="shared" ref="G11:G39" si="8">D11/$D$10*100</f>
        <v>97.461253209090046</v>
      </c>
      <c r="H11" s="6"/>
      <c r="I11" s="6">
        <f t="shared" si="3"/>
        <v>861000</v>
      </c>
      <c r="J11" s="6">
        <f t="shared" si="4"/>
        <v>7143000</v>
      </c>
      <c r="K11" s="6">
        <f t="shared" si="5"/>
        <v>8004000</v>
      </c>
      <c r="L11" s="6"/>
      <c r="M11" s="7">
        <f t="shared" si="7"/>
        <v>3.3841384655127982E-2</v>
      </c>
      <c r="N11" s="8">
        <f t="shared" ref="N11:N38" si="9">K11/$K$10*100</f>
        <v>103.38413846551279</v>
      </c>
    </row>
    <row r="12" spans="1:14" x14ac:dyDescent="0.2">
      <c r="A12" s="5">
        <v>41182</v>
      </c>
      <c r="B12" s="6">
        <f t="shared" si="0"/>
        <v>6602000</v>
      </c>
      <c r="C12" s="6">
        <f t="shared" si="1"/>
        <v>4099000</v>
      </c>
      <c r="D12" s="6">
        <f t="shared" si="2"/>
        <v>10701000</v>
      </c>
      <c r="E12" s="7">
        <f t="shared" si="6"/>
        <v>4.4000000000000039E-2</v>
      </c>
      <c r="F12" s="8"/>
      <c r="G12" s="8">
        <f t="shared" si="8"/>
        <v>101.74954835029</v>
      </c>
      <c r="H12" s="6"/>
      <c r="I12" s="6">
        <f t="shared" si="3"/>
        <v>960000</v>
      </c>
      <c r="J12" s="6">
        <f t="shared" si="4"/>
        <v>7395000</v>
      </c>
      <c r="K12" s="6">
        <f t="shared" si="5"/>
        <v>8355000</v>
      </c>
      <c r="L12" s="6"/>
      <c r="M12" s="7">
        <f t="shared" si="7"/>
        <v>4.3853073463268277E-2</v>
      </c>
      <c r="N12" s="8">
        <f t="shared" si="9"/>
        <v>107.91785068457762</v>
      </c>
    </row>
    <row r="13" spans="1:14" x14ac:dyDescent="0.2">
      <c r="A13" s="5">
        <v>41274</v>
      </c>
      <c r="B13" s="6">
        <f t="shared" si="0"/>
        <v>5994000</v>
      </c>
      <c r="C13" s="6">
        <f t="shared" si="1"/>
        <v>4657000</v>
      </c>
      <c r="D13" s="6">
        <f t="shared" si="2"/>
        <v>10651000</v>
      </c>
      <c r="E13" s="7">
        <f t="shared" si="6"/>
        <v>-4.6724605177086431E-3</v>
      </c>
      <c r="F13" s="8"/>
      <c r="G13" s="8">
        <f t="shared" si="8"/>
        <v>101.2741276029286</v>
      </c>
      <c r="H13" s="6"/>
      <c r="I13" s="6">
        <f t="shared" si="3"/>
        <v>789000</v>
      </c>
      <c r="J13" s="6">
        <f t="shared" si="4"/>
        <v>7797000</v>
      </c>
      <c r="K13" s="6">
        <f t="shared" si="5"/>
        <v>8586000</v>
      </c>
      <c r="L13" s="6"/>
      <c r="M13" s="7">
        <f t="shared" si="7"/>
        <v>2.7648114901256626E-2</v>
      </c>
      <c r="N13" s="8">
        <f t="shared" si="9"/>
        <v>110.9015758202015</v>
      </c>
    </row>
    <row r="14" spans="1:14" x14ac:dyDescent="0.2">
      <c r="A14" s="5">
        <v>41364</v>
      </c>
      <c r="B14" s="6">
        <f t="shared" si="0"/>
        <v>6066000</v>
      </c>
      <c r="C14" s="6">
        <f t="shared" si="1"/>
        <v>4627000</v>
      </c>
      <c r="D14" s="6">
        <f t="shared" si="2"/>
        <v>10693000</v>
      </c>
      <c r="E14" s="7">
        <f t="shared" si="6"/>
        <v>3.9432917096986486E-3</v>
      </c>
      <c r="F14" s="8"/>
      <c r="G14" s="8">
        <f t="shared" si="8"/>
        <v>101.67348103071218</v>
      </c>
      <c r="H14" s="6"/>
      <c r="I14" s="6">
        <f t="shared" si="3"/>
        <v>541000</v>
      </c>
      <c r="J14" s="6">
        <f t="shared" si="4"/>
        <v>7085000</v>
      </c>
      <c r="K14" s="6">
        <f t="shared" si="5"/>
        <v>7626000</v>
      </c>
      <c r="L14" s="6"/>
      <c r="M14" s="7">
        <f t="shared" si="7"/>
        <v>-0.11180992313067784</v>
      </c>
      <c r="N14" s="8">
        <f t="shared" si="9"/>
        <v>98.501679152673731</v>
      </c>
    </row>
    <row r="15" spans="1:14" x14ac:dyDescent="0.2">
      <c r="A15" s="5">
        <v>41455</v>
      </c>
      <c r="B15" s="6">
        <f t="shared" si="0"/>
        <v>6312000</v>
      </c>
      <c r="C15" s="6">
        <f t="shared" si="1"/>
        <v>4453000</v>
      </c>
      <c r="D15" s="6">
        <f t="shared" si="2"/>
        <v>10765000</v>
      </c>
      <c r="E15" s="7">
        <f t="shared" si="6"/>
        <v>6.7333769755915096E-3</v>
      </c>
      <c r="F15" s="8"/>
      <c r="G15" s="8">
        <f>D15/$D$10*100</f>
        <v>102.35808690691262</v>
      </c>
      <c r="H15" s="6"/>
      <c r="I15" s="6">
        <f t="shared" si="3"/>
        <v>719000</v>
      </c>
      <c r="J15" s="6">
        <f t="shared" si="4"/>
        <v>7240000</v>
      </c>
      <c r="K15" s="6">
        <f t="shared" si="5"/>
        <v>7959000</v>
      </c>
      <c r="L15" s="6"/>
      <c r="M15" s="7">
        <f t="shared" si="7"/>
        <v>4.3666404405979575E-2</v>
      </c>
      <c r="N15" s="8">
        <f t="shared" si="9"/>
        <v>102.80289330922243</v>
      </c>
    </row>
    <row r="16" spans="1:14" x14ac:dyDescent="0.2">
      <c r="A16" s="5">
        <v>41547</v>
      </c>
      <c r="B16" s="6">
        <f t="shared" si="0"/>
        <v>6684000</v>
      </c>
      <c r="C16" s="6">
        <f t="shared" si="1"/>
        <v>4199000</v>
      </c>
      <c r="D16" s="6">
        <f t="shared" si="2"/>
        <v>10883000</v>
      </c>
      <c r="E16" s="7">
        <f t="shared" si="6"/>
        <v>1.0961449140733937E-2</v>
      </c>
      <c r="F16" s="8"/>
      <c r="G16" s="8">
        <f t="shared" si="8"/>
        <v>103.48007987068554</v>
      </c>
      <c r="I16" s="6">
        <f t="shared" si="3"/>
        <v>591000</v>
      </c>
      <c r="J16" s="6">
        <f t="shared" si="4"/>
        <v>7502000</v>
      </c>
      <c r="K16" s="6">
        <f t="shared" si="5"/>
        <v>8093000</v>
      </c>
      <c r="L16" s="6"/>
      <c r="M16" s="7">
        <f t="shared" si="7"/>
        <v>1.6836285965573516E-2</v>
      </c>
      <c r="N16" s="8">
        <f t="shared" si="9"/>
        <v>104.53371221906484</v>
      </c>
    </row>
    <row r="17" spans="1:14" x14ac:dyDescent="0.2">
      <c r="A17" s="5">
        <v>41639</v>
      </c>
      <c r="B17" s="6">
        <f t="shared" si="0"/>
        <v>6139000</v>
      </c>
      <c r="C17" s="6">
        <f t="shared" si="1"/>
        <v>4659000</v>
      </c>
      <c r="D17" s="6">
        <f t="shared" si="2"/>
        <v>10798000</v>
      </c>
      <c r="E17" s="7">
        <f t="shared" si="6"/>
        <v>-7.8103464118349786E-3</v>
      </c>
      <c r="F17" s="8"/>
      <c r="G17" s="8">
        <f t="shared" si="8"/>
        <v>102.67186460017115</v>
      </c>
      <c r="I17" s="6">
        <f t="shared" si="3"/>
        <v>256000</v>
      </c>
      <c r="J17" s="6">
        <f t="shared" si="4"/>
        <v>7871000</v>
      </c>
      <c r="K17" s="6">
        <f t="shared" si="5"/>
        <v>8127000</v>
      </c>
      <c r="L17" s="6"/>
      <c r="M17" s="7">
        <f t="shared" si="7"/>
        <v>4.2011614975905331E-3</v>
      </c>
      <c r="N17" s="8">
        <f t="shared" si="9"/>
        <v>104.97287522603978</v>
      </c>
    </row>
    <row r="18" spans="1:14" x14ac:dyDescent="0.2">
      <c r="A18" s="5">
        <v>41729</v>
      </c>
      <c r="B18" s="6">
        <f t="shared" si="0"/>
        <v>5874000</v>
      </c>
      <c r="C18" s="6">
        <f t="shared" si="1"/>
        <v>4497000</v>
      </c>
      <c r="D18" s="6">
        <f t="shared" si="2"/>
        <v>10371000</v>
      </c>
      <c r="E18" s="7">
        <f t="shared" si="6"/>
        <v>-3.9544360066679052E-2</v>
      </c>
      <c r="F18" s="8"/>
      <c r="G18" s="8">
        <f t="shared" si="8"/>
        <v>98.611771417704659</v>
      </c>
      <c r="I18" s="6">
        <f t="shared" si="3"/>
        <v>14000</v>
      </c>
      <c r="J18" s="6">
        <f t="shared" si="4"/>
        <v>7306000</v>
      </c>
      <c r="K18" s="6">
        <f t="shared" si="5"/>
        <v>7320000</v>
      </c>
      <c r="L18" s="6"/>
      <c r="M18" s="7">
        <f t="shared" si="7"/>
        <v>-9.9298634182355072E-2</v>
      </c>
      <c r="N18" s="8">
        <f t="shared" si="9"/>
        <v>94.549212089899243</v>
      </c>
    </row>
    <row r="19" spans="1:14" x14ac:dyDescent="0.2">
      <c r="A19" s="5">
        <v>41820</v>
      </c>
      <c r="B19" s="6">
        <f t="shared" si="0"/>
        <v>6532000</v>
      </c>
      <c r="C19" s="6">
        <f t="shared" si="1"/>
        <v>4338000</v>
      </c>
      <c r="D19" s="6">
        <f t="shared" si="2"/>
        <v>10870000</v>
      </c>
      <c r="E19" s="7">
        <f t="shared" si="6"/>
        <v>4.8114935878893039E-2</v>
      </c>
      <c r="F19" s="8"/>
      <c r="G19" s="8">
        <f t="shared" si="8"/>
        <v>103.3564704763716</v>
      </c>
      <c r="I19" s="6">
        <f t="shared" si="3"/>
        <v>-38000</v>
      </c>
      <c r="J19" s="6">
        <f t="shared" si="4"/>
        <v>8020000</v>
      </c>
      <c r="K19" s="6">
        <f t="shared" si="5"/>
        <v>7982000</v>
      </c>
      <c r="L19" s="6"/>
      <c r="M19" s="7">
        <f t="shared" si="7"/>
        <v>9.0437158469945267E-2</v>
      </c>
      <c r="N19" s="8">
        <f t="shared" si="9"/>
        <v>103.09997416688195</v>
      </c>
    </row>
    <row r="20" spans="1:14" x14ac:dyDescent="0.2">
      <c r="A20" s="5">
        <v>41912</v>
      </c>
      <c r="B20" s="6">
        <f t="shared" si="0"/>
        <v>6345000</v>
      </c>
      <c r="C20" s="6">
        <f t="shared" si="1"/>
        <v>4395000</v>
      </c>
      <c r="D20" s="6">
        <f t="shared" si="2"/>
        <v>10740000</v>
      </c>
      <c r="E20" s="7">
        <f t="shared" si="6"/>
        <v>-1.1959521619135272E-2</v>
      </c>
      <c r="F20" s="8"/>
      <c r="G20" s="8">
        <f t="shared" si="8"/>
        <v>102.12037653323192</v>
      </c>
      <c r="I20" s="6">
        <f t="shared" si="3"/>
        <v>170000</v>
      </c>
      <c r="J20" s="6">
        <f t="shared" si="4"/>
        <v>7724000</v>
      </c>
      <c r="K20" s="6">
        <f t="shared" si="5"/>
        <v>7894000</v>
      </c>
      <c r="L20" s="6"/>
      <c r="M20" s="7">
        <f t="shared" si="7"/>
        <v>-1.1024805813079408E-2</v>
      </c>
      <c r="N20" s="8">
        <f t="shared" si="9"/>
        <v>101.96331697235857</v>
      </c>
    </row>
    <row r="21" spans="1:14" x14ac:dyDescent="0.2">
      <c r="A21" s="5">
        <v>42004</v>
      </c>
      <c r="B21" s="6">
        <f t="shared" si="0"/>
        <v>6074000</v>
      </c>
      <c r="C21" s="6">
        <f t="shared" si="1"/>
        <v>4597000</v>
      </c>
      <c r="D21" s="6">
        <f t="shared" si="2"/>
        <v>10671000</v>
      </c>
      <c r="E21" s="7">
        <f t="shared" si="6"/>
        <v>-6.424581005586627E-3</v>
      </c>
      <c r="F21" s="8"/>
      <c r="G21" s="8">
        <f t="shared" si="8"/>
        <v>101.46429590187316</v>
      </c>
      <c r="I21" s="6">
        <f t="shared" si="3"/>
        <v>1177000</v>
      </c>
      <c r="J21" s="6">
        <f t="shared" si="4"/>
        <v>7869000</v>
      </c>
      <c r="K21" s="6">
        <f t="shared" si="5"/>
        <v>9046000</v>
      </c>
      <c r="L21" s="6"/>
      <c r="M21" s="7">
        <f t="shared" si="7"/>
        <v>0.14593362047124403</v>
      </c>
      <c r="N21" s="8">
        <f t="shared" si="9"/>
        <v>116.84319297339189</v>
      </c>
    </row>
    <row r="22" spans="1:14" x14ac:dyDescent="0.2">
      <c r="A22" s="5">
        <v>42094</v>
      </c>
      <c r="B22" s="6">
        <f t="shared" si="0"/>
        <v>5280000</v>
      </c>
      <c r="C22" s="6">
        <f t="shared" si="1"/>
        <v>6183000</v>
      </c>
      <c r="D22" s="6">
        <f t="shared" si="2"/>
        <v>11463000</v>
      </c>
      <c r="E22" s="7">
        <f t="shared" si="6"/>
        <v>7.4219848186674264E-2</v>
      </c>
      <c r="F22" s="8"/>
      <c r="G22" s="8">
        <f t="shared" si="8"/>
        <v>108.99496054007798</v>
      </c>
      <c r="I22" s="6">
        <f t="shared" si="3"/>
        <v>220000</v>
      </c>
      <c r="J22" s="6">
        <f t="shared" si="4"/>
        <v>7266000</v>
      </c>
      <c r="K22" s="6">
        <f t="shared" si="5"/>
        <v>7486000</v>
      </c>
      <c r="L22" s="6"/>
      <c r="M22" s="7">
        <f t="shared" si="7"/>
        <v>-0.17245191244749059</v>
      </c>
      <c r="N22" s="8">
        <f t="shared" si="9"/>
        <v>96.693360888659257</v>
      </c>
    </row>
    <row r="23" spans="1:14" x14ac:dyDescent="0.2">
      <c r="A23" s="5">
        <v>42185</v>
      </c>
      <c r="B23" s="6">
        <f t="shared" si="0"/>
        <v>6898000</v>
      </c>
      <c r="C23" s="6">
        <f t="shared" si="1"/>
        <v>4067000</v>
      </c>
      <c r="D23" s="6">
        <f t="shared" si="2"/>
        <v>10965000</v>
      </c>
      <c r="E23" s="7">
        <f t="shared" si="6"/>
        <v>-4.344412457471869E-2</v>
      </c>
      <c r="F23" s="8"/>
      <c r="G23" s="8">
        <f t="shared" si="8"/>
        <v>104.25976989635828</v>
      </c>
      <c r="I23" s="6">
        <f t="shared" si="3"/>
        <v>251000</v>
      </c>
      <c r="J23" s="6">
        <f t="shared" si="4"/>
        <v>7188000</v>
      </c>
      <c r="K23" s="6">
        <f t="shared" si="5"/>
        <v>7439000</v>
      </c>
      <c r="L23" s="6"/>
      <c r="M23" s="7">
        <f t="shared" si="7"/>
        <v>-6.2783863211327562E-3</v>
      </c>
      <c r="N23" s="8">
        <f t="shared" si="9"/>
        <v>96.086282614311543</v>
      </c>
    </row>
    <row r="24" spans="1:14" x14ac:dyDescent="0.2">
      <c r="A24" s="5">
        <v>42277</v>
      </c>
      <c r="B24" s="6">
        <f t="shared" si="0"/>
        <v>6496000</v>
      </c>
      <c r="C24" s="6">
        <f t="shared" si="1"/>
        <v>4342000</v>
      </c>
      <c r="D24" s="6">
        <f t="shared" si="2"/>
        <v>10838000</v>
      </c>
      <c r="E24" s="7">
        <f t="shared" si="6"/>
        <v>-1.1582307341541309E-2</v>
      </c>
      <c r="F24" s="8"/>
      <c r="G24" s="8">
        <f t="shared" si="8"/>
        <v>103.05220119806029</v>
      </c>
      <c r="I24" s="6">
        <f t="shared" si="3"/>
        <v>283000</v>
      </c>
      <c r="J24" s="6">
        <f t="shared" si="4"/>
        <v>7231000</v>
      </c>
      <c r="K24" s="6">
        <f t="shared" si="5"/>
        <v>7514000</v>
      </c>
      <c r="L24" s="6"/>
      <c r="M24" s="7">
        <f t="shared" si="7"/>
        <v>1.0082000268853308E-2</v>
      </c>
      <c r="N24" s="8">
        <f t="shared" si="9"/>
        <v>97.05502454146216</v>
      </c>
    </row>
    <row r="25" spans="1:14" x14ac:dyDescent="0.2">
      <c r="A25" s="5">
        <v>42369</v>
      </c>
      <c r="B25" s="6">
        <f t="shared" si="0"/>
        <v>6041000</v>
      </c>
      <c r="C25" s="6">
        <f t="shared" si="1"/>
        <v>4634000</v>
      </c>
      <c r="D25" s="6">
        <f t="shared" si="2"/>
        <v>10675000</v>
      </c>
      <c r="E25" s="7">
        <f t="shared" si="6"/>
        <v>-1.5039675216829695E-2</v>
      </c>
      <c r="F25" s="8"/>
      <c r="G25" s="8">
        <f t="shared" si="8"/>
        <v>101.50232956166208</v>
      </c>
      <c r="I25" s="6">
        <f t="shared" si="3"/>
        <v>336000</v>
      </c>
      <c r="J25" s="6">
        <f t="shared" si="4"/>
        <v>7602000</v>
      </c>
      <c r="K25" s="6">
        <f t="shared" si="5"/>
        <v>7938000</v>
      </c>
      <c r="L25" s="6"/>
      <c r="M25" s="7">
        <f t="shared" si="7"/>
        <v>5.6428001064679156E-2</v>
      </c>
      <c r="N25" s="8">
        <f t="shared" si="9"/>
        <v>102.53164556962024</v>
      </c>
    </row>
    <row r="26" spans="1:14" x14ac:dyDescent="0.2">
      <c r="A26" s="5">
        <v>42460</v>
      </c>
      <c r="B26" s="6">
        <f t="shared" si="0"/>
        <v>5921000</v>
      </c>
      <c r="C26" s="6">
        <f t="shared" si="1"/>
        <v>4322000</v>
      </c>
      <c r="D26" s="6">
        <f t="shared" si="2"/>
        <v>10243000</v>
      </c>
      <c r="E26" s="7">
        <f t="shared" si="6"/>
        <v>-4.0468384074941466E-2</v>
      </c>
      <c r="F26" s="8"/>
      <c r="G26" s="8">
        <f t="shared" si="8"/>
        <v>97.394694304459449</v>
      </c>
      <c r="I26" s="6">
        <f t="shared" si="3"/>
        <v>-95000</v>
      </c>
      <c r="J26" s="6">
        <f t="shared" si="4"/>
        <v>7086000</v>
      </c>
      <c r="K26" s="6">
        <f t="shared" si="5"/>
        <v>6991000</v>
      </c>
      <c r="L26" s="6"/>
      <c r="M26" s="7">
        <f t="shared" si="7"/>
        <v>-0.11929957168052407</v>
      </c>
      <c r="N26" s="8">
        <f t="shared" si="9"/>
        <v>90.29966416946526</v>
      </c>
    </row>
    <row r="27" spans="1:14" x14ac:dyDescent="0.2">
      <c r="A27" s="5">
        <v>42551</v>
      </c>
      <c r="B27" s="6">
        <f t="shared" si="0"/>
        <v>6859000</v>
      </c>
      <c r="C27" s="6">
        <f t="shared" si="1"/>
        <v>5245000</v>
      </c>
      <c r="D27" s="6">
        <f t="shared" si="2"/>
        <v>12104000</v>
      </c>
      <c r="E27" s="7">
        <f t="shared" si="6"/>
        <v>0.18168505320706818</v>
      </c>
      <c r="F27" s="8"/>
      <c r="G27" s="8">
        <f t="shared" si="8"/>
        <v>115.08985452125131</v>
      </c>
      <c r="I27" s="6">
        <f t="shared" si="3"/>
        <v>-75000</v>
      </c>
      <c r="J27" s="6">
        <f t="shared" si="4"/>
        <v>7555000</v>
      </c>
      <c r="K27" s="6">
        <f t="shared" si="5"/>
        <v>7480000</v>
      </c>
      <c r="L27" s="6"/>
      <c r="M27" s="7">
        <f t="shared" si="7"/>
        <v>6.9947074810470689E-2</v>
      </c>
      <c r="N27" s="8">
        <f t="shared" si="9"/>
        <v>96.615861534487209</v>
      </c>
    </row>
    <row r="28" spans="1:14" x14ac:dyDescent="0.2">
      <c r="A28" s="5">
        <v>42643</v>
      </c>
      <c r="B28" s="6">
        <f t="shared" si="0"/>
        <v>6877000</v>
      </c>
      <c r="C28" s="6">
        <f t="shared" si="1"/>
        <v>4491000</v>
      </c>
      <c r="D28" s="6">
        <f t="shared" si="2"/>
        <v>11368000</v>
      </c>
      <c r="E28" s="7">
        <f t="shared" si="6"/>
        <v>-6.0806345009914109E-2</v>
      </c>
      <c r="F28" s="8"/>
      <c r="G28" s="8">
        <f t="shared" si="8"/>
        <v>108.09166112009127</v>
      </c>
      <c r="I28" s="6">
        <f t="shared" si="3"/>
        <v>209000</v>
      </c>
      <c r="J28" s="6">
        <f t="shared" si="4"/>
        <v>7352000</v>
      </c>
      <c r="K28" s="6">
        <f t="shared" si="5"/>
        <v>7561000</v>
      </c>
      <c r="L28" s="6"/>
      <c r="M28" s="7">
        <f t="shared" si="7"/>
        <v>1.0828877005347515E-2</v>
      </c>
      <c r="N28" s="8">
        <f t="shared" si="9"/>
        <v>97.662102815809874</v>
      </c>
    </row>
    <row r="29" spans="1:14" x14ac:dyDescent="0.2">
      <c r="A29" s="5">
        <v>42735</v>
      </c>
      <c r="B29" s="6">
        <f t="shared" si="0"/>
        <v>6566000</v>
      </c>
      <c r="C29" s="6">
        <f t="shared" si="1"/>
        <v>4659000</v>
      </c>
      <c r="D29" s="6">
        <f t="shared" si="2"/>
        <v>11225000</v>
      </c>
      <c r="E29" s="7">
        <f t="shared" si="6"/>
        <v>-1.2579169598874063E-2</v>
      </c>
      <c r="F29" s="8"/>
      <c r="G29" s="8">
        <f t="shared" si="8"/>
        <v>106.73195778263764</v>
      </c>
      <c r="I29" s="6">
        <f t="shared" si="3"/>
        <v>854000</v>
      </c>
      <c r="J29" s="6">
        <f t="shared" si="4"/>
        <v>7873000</v>
      </c>
      <c r="K29" s="6">
        <f t="shared" si="5"/>
        <v>8727000</v>
      </c>
      <c r="L29" s="8"/>
      <c r="M29" s="7">
        <f t="shared" si="7"/>
        <v>0.15421240576643291</v>
      </c>
      <c r="N29" s="8">
        <f t="shared" si="9"/>
        <v>112.72281064324463</v>
      </c>
    </row>
    <row r="30" spans="1:14" x14ac:dyDescent="0.2">
      <c r="A30" s="5">
        <v>42825</v>
      </c>
      <c r="B30" s="6">
        <f t="shared" si="0"/>
        <v>6702000</v>
      </c>
      <c r="C30" s="6">
        <f t="shared" si="1"/>
        <v>4485000</v>
      </c>
      <c r="D30" s="6">
        <f t="shared" si="2"/>
        <v>11187000</v>
      </c>
      <c r="E30" s="7">
        <f t="shared" si="6"/>
        <v>-3.3853006681514586E-3</v>
      </c>
      <c r="F30" s="8"/>
      <c r="G30" s="8">
        <f t="shared" si="8"/>
        <v>106.37063801464295</v>
      </c>
      <c r="I30" s="6">
        <f t="shared" si="3"/>
        <v>436000</v>
      </c>
      <c r="J30" s="6">
        <f t="shared" si="4"/>
        <v>7176000</v>
      </c>
      <c r="K30" s="6">
        <f t="shared" si="5"/>
        <v>7612000</v>
      </c>
      <c r="L30" s="8"/>
      <c r="M30" s="7">
        <f t="shared" si="7"/>
        <v>-0.12776440930445743</v>
      </c>
      <c r="N30" s="8">
        <f t="shared" si="9"/>
        <v>98.320847326272272</v>
      </c>
    </row>
    <row r="31" spans="1:14" x14ac:dyDescent="0.2">
      <c r="A31" s="5">
        <v>42916</v>
      </c>
      <c r="B31" s="6">
        <f t="shared" si="0"/>
        <v>7458000</v>
      </c>
      <c r="C31" s="6">
        <f t="shared" si="1"/>
        <v>4169000</v>
      </c>
      <c r="D31" s="6">
        <f t="shared" si="2"/>
        <v>11627000</v>
      </c>
      <c r="E31" s="7">
        <f t="shared" si="6"/>
        <v>3.9331366764995046E-2</v>
      </c>
      <c r="F31" s="8"/>
      <c r="G31" s="8">
        <f t="shared" si="8"/>
        <v>110.55434059142341</v>
      </c>
      <c r="I31" s="6">
        <f t="shared" si="3"/>
        <v>515000</v>
      </c>
      <c r="J31" s="6">
        <f t="shared" si="4"/>
        <v>7130000</v>
      </c>
      <c r="K31" s="6">
        <f t="shared" si="5"/>
        <v>7645000</v>
      </c>
      <c r="L31" s="8"/>
      <c r="M31" s="7">
        <f t="shared" si="7"/>
        <v>4.3352601156070314E-3</v>
      </c>
      <c r="N31" s="8">
        <f t="shared" si="9"/>
        <v>98.747093774218555</v>
      </c>
    </row>
    <row r="32" spans="1:14" x14ac:dyDescent="0.2">
      <c r="A32" s="5">
        <v>43008</v>
      </c>
      <c r="B32" s="6">
        <f t="shared" si="0"/>
        <v>6864000</v>
      </c>
      <c r="C32" s="6">
        <f t="shared" si="1"/>
        <v>4483000</v>
      </c>
      <c r="D32" s="6">
        <f t="shared" si="2"/>
        <v>11347000</v>
      </c>
      <c r="E32" s="7">
        <f t="shared" si="6"/>
        <v>-2.40818783865141E-2</v>
      </c>
      <c r="F32" s="8"/>
      <c r="G32" s="8">
        <f t="shared" si="8"/>
        <v>107.8919844061995</v>
      </c>
      <c r="I32" s="6">
        <f t="shared" si="3"/>
        <v>265000</v>
      </c>
      <c r="J32" s="6">
        <f t="shared" si="4"/>
        <v>7709000</v>
      </c>
      <c r="K32" s="6">
        <f t="shared" si="5"/>
        <v>7974000</v>
      </c>
      <c r="L32" s="8"/>
      <c r="M32" s="7">
        <f t="shared" si="7"/>
        <v>4.3034663178548094E-2</v>
      </c>
      <c r="N32" s="8">
        <f t="shared" si="9"/>
        <v>102.99664169465255</v>
      </c>
    </row>
    <row r="33" spans="1:14" x14ac:dyDescent="0.2">
      <c r="A33" s="5">
        <v>43100</v>
      </c>
      <c r="B33" s="6">
        <f t="shared" si="0"/>
        <v>7343000</v>
      </c>
      <c r="C33" s="6">
        <f t="shared" si="1"/>
        <v>4726000</v>
      </c>
      <c r="D33" s="6">
        <f t="shared" si="2"/>
        <v>12069000</v>
      </c>
      <c r="E33" s="7">
        <f t="shared" si="6"/>
        <v>6.3629153080109191E-2</v>
      </c>
      <c r="F33" s="8">
        <f t="shared" ref="F33:F38" si="10">D33/$D$33*100</f>
        <v>100</v>
      </c>
      <c r="G33" s="8">
        <f t="shared" si="8"/>
        <v>114.75705999809831</v>
      </c>
      <c r="I33" s="6">
        <f t="shared" si="3"/>
        <v>166000</v>
      </c>
      <c r="J33" s="6">
        <f t="shared" si="4"/>
        <v>8055000</v>
      </c>
      <c r="K33" s="6">
        <f t="shared" si="5"/>
        <v>8221000</v>
      </c>
      <c r="L33" s="8">
        <f t="shared" ref="L33:L39" si="11">J33/$J$33*100</f>
        <v>100</v>
      </c>
      <c r="M33" s="7">
        <f t="shared" si="7"/>
        <v>3.0975670930524224E-2</v>
      </c>
      <c r="N33" s="8">
        <f t="shared" si="9"/>
        <v>106.1870317747352</v>
      </c>
    </row>
    <row r="34" spans="1:14" x14ac:dyDescent="0.2">
      <c r="A34" s="5">
        <v>43190</v>
      </c>
      <c r="B34" s="6">
        <f t="shared" si="0"/>
        <v>7103000</v>
      </c>
      <c r="C34" s="6">
        <f t="shared" si="1"/>
        <v>4324000</v>
      </c>
      <c r="D34" s="6">
        <f t="shared" si="2"/>
        <v>11427000</v>
      </c>
      <c r="E34" s="7">
        <f t="shared" si="6"/>
        <v>-5.3194133731046533E-2</v>
      </c>
      <c r="F34" s="8">
        <f t="shared" si="10"/>
        <v>94.680586626895348</v>
      </c>
      <c r="G34" s="8">
        <f t="shared" si="8"/>
        <v>108.65265760197775</v>
      </c>
      <c r="I34" s="6">
        <f t="shared" si="3"/>
        <v>601000</v>
      </c>
      <c r="J34" s="6">
        <f t="shared" si="4"/>
        <v>7468000</v>
      </c>
      <c r="K34" s="6">
        <f t="shared" si="5"/>
        <v>8069000</v>
      </c>
      <c r="L34" s="8">
        <f t="shared" si="11"/>
        <v>92.712600869025451</v>
      </c>
      <c r="M34" s="7">
        <f t="shared" si="7"/>
        <v>-1.8489234886266859E-2</v>
      </c>
      <c r="N34" s="8">
        <f t="shared" si="9"/>
        <v>104.22371480237665</v>
      </c>
    </row>
    <row r="35" spans="1:14" x14ac:dyDescent="0.2">
      <c r="A35" s="5">
        <v>43281</v>
      </c>
      <c r="B35" s="6">
        <f t="shared" si="0"/>
        <v>8172000</v>
      </c>
      <c r="C35" s="6">
        <f t="shared" si="1"/>
        <v>4644000</v>
      </c>
      <c r="D35" s="6">
        <f t="shared" si="2"/>
        <v>12816000</v>
      </c>
      <c r="E35" s="7">
        <f t="shared" si="6"/>
        <v>0.12155421370438435</v>
      </c>
      <c r="F35" s="8">
        <f t="shared" si="10"/>
        <v>106.18941088739746</v>
      </c>
      <c r="G35" s="8">
        <f t="shared" si="8"/>
        <v>121.85984596367786</v>
      </c>
      <c r="I35" s="6">
        <f t="shared" si="3"/>
        <v>379000</v>
      </c>
      <c r="J35" s="6">
        <f t="shared" si="4"/>
        <v>8043000</v>
      </c>
      <c r="K35" s="6">
        <f t="shared" si="5"/>
        <v>8422000</v>
      </c>
      <c r="L35" s="8">
        <f t="shared" si="11"/>
        <v>99.851024208566102</v>
      </c>
      <c r="M35" s="7">
        <f t="shared" si="7"/>
        <v>4.374767629198173E-2</v>
      </c>
      <c r="N35" s="8">
        <f t="shared" si="9"/>
        <v>108.78326013949884</v>
      </c>
    </row>
    <row r="36" spans="1:14" x14ac:dyDescent="0.2">
      <c r="A36" s="5">
        <v>43373</v>
      </c>
      <c r="B36" s="6">
        <f t="shared" si="0"/>
        <v>7786000</v>
      </c>
      <c r="C36" s="6">
        <f t="shared" si="1"/>
        <v>5064000</v>
      </c>
      <c r="D36" s="6">
        <f t="shared" si="2"/>
        <v>12850000</v>
      </c>
      <c r="E36" s="7">
        <f t="shared" si="6"/>
        <v>2.6529338327090368E-3</v>
      </c>
      <c r="F36" s="8">
        <f t="shared" si="10"/>
        <v>106.47112436821608</v>
      </c>
      <c r="G36" s="8">
        <f t="shared" si="8"/>
        <v>122.18313207188362</v>
      </c>
      <c r="I36" s="6">
        <f t="shared" si="3"/>
        <v>591000</v>
      </c>
      <c r="J36" s="6">
        <f t="shared" si="4"/>
        <v>7572000</v>
      </c>
      <c r="K36" s="6">
        <f t="shared" si="5"/>
        <v>8163000</v>
      </c>
      <c r="L36" s="8">
        <f t="shared" si="11"/>
        <v>94.003724394785849</v>
      </c>
      <c r="M36" s="7">
        <f t="shared" si="7"/>
        <v>-3.0752790311090017E-2</v>
      </c>
      <c r="N36" s="8">
        <f t="shared" si="9"/>
        <v>105.43787135107208</v>
      </c>
    </row>
    <row r="37" spans="1:14" x14ac:dyDescent="0.2">
      <c r="A37" s="5">
        <v>43465</v>
      </c>
      <c r="B37" s="6">
        <f t="shared" si="0"/>
        <v>7669000</v>
      </c>
      <c r="C37" s="6">
        <f t="shared" si="1"/>
        <v>2805000</v>
      </c>
      <c r="D37" s="6">
        <f t="shared" si="2"/>
        <v>10474000</v>
      </c>
      <c r="E37" s="7">
        <f t="shared" si="6"/>
        <v>-0.18490272373540861</v>
      </c>
      <c r="F37" s="8">
        <f t="shared" si="10"/>
        <v>86.784323473361496</v>
      </c>
      <c r="G37" s="8">
        <f t="shared" si="8"/>
        <v>99.591138157269185</v>
      </c>
      <c r="I37" s="6">
        <f t="shared" si="3"/>
        <v>577000</v>
      </c>
      <c r="J37" s="6">
        <f t="shared" si="4"/>
        <v>7565000</v>
      </c>
      <c r="K37" s="6">
        <f t="shared" si="5"/>
        <v>8142000</v>
      </c>
      <c r="L37" s="8">
        <f t="shared" si="11"/>
        <v>93.916821849782735</v>
      </c>
      <c r="M37" s="7">
        <f t="shared" si="7"/>
        <v>-2.5725836089672827E-3</v>
      </c>
      <c r="N37" s="8">
        <f t="shared" si="9"/>
        <v>105.16662361146992</v>
      </c>
    </row>
    <row r="38" spans="1:14" x14ac:dyDescent="0.2">
      <c r="A38" s="5">
        <v>43555</v>
      </c>
      <c r="B38" s="6">
        <f t="shared" si="0"/>
        <v>7684000</v>
      </c>
      <c r="C38" s="6">
        <f t="shared" si="1"/>
        <v>4170000</v>
      </c>
      <c r="D38" s="6">
        <f t="shared" si="2"/>
        <v>11854000</v>
      </c>
      <c r="E38" s="7">
        <f t="shared" si="6"/>
        <v>0.13175482146266937</v>
      </c>
      <c r="F38" s="8">
        <f t="shared" si="10"/>
        <v>98.218576518352805</v>
      </c>
      <c r="G38" s="8">
        <f t="shared" si="8"/>
        <v>112.71275078444422</v>
      </c>
      <c r="I38" s="6">
        <f t="shared" si="3"/>
        <v>356000</v>
      </c>
      <c r="J38" s="6">
        <f t="shared" si="4"/>
        <v>7012000</v>
      </c>
      <c r="K38" s="6">
        <f t="shared" si="5"/>
        <v>7368000</v>
      </c>
      <c r="L38" s="8">
        <f t="shared" si="11"/>
        <v>87.051520794537552</v>
      </c>
      <c r="M38" s="7">
        <f t="shared" si="7"/>
        <v>-9.5062638172439207E-2</v>
      </c>
      <c r="N38" s="8">
        <f t="shared" si="9"/>
        <v>95.169206923275638</v>
      </c>
    </row>
    <row r="39" spans="1:14" x14ac:dyDescent="0.2">
      <c r="A39" s="5">
        <v>43646</v>
      </c>
      <c r="B39" s="6">
        <f t="shared" si="0"/>
        <v>8735000</v>
      </c>
      <c r="C39" s="6">
        <f t="shared" si="1"/>
        <v>4019000</v>
      </c>
      <c r="D39" s="6">
        <f t="shared" si="2"/>
        <v>12754000</v>
      </c>
      <c r="E39" s="7">
        <f t="shared" si="6"/>
        <v>7.5923738822338382E-2</v>
      </c>
      <c r="F39" s="8">
        <f>D39/$D$33*100</f>
        <v>105.67569806943409</v>
      </c>
      <c r="G39" s="8">
        <f t="shared" si="8"/>
        <v>121.2703242369497</v>
      </c>
      <c r="I39" s="6">
        <f t="shared" si="3"/>
        <v>865000</v>
      </c>
      <c r="J39" s="6">
        <f t="shared" si="4"/>
        <v>7201000</v>
      </c>
      <c r="K39" s="6">
        <f t="shared" si="5"/>
        <v>8066000</v>
      </c>
      <c r="L39" s="8">
        <f t="shared" si="11"/>
        <v>89.397889509621351</v>
      </c>
      <c r="M39" s="7">
        <f t="shared" si="7"/>
        <v>9.473398479913131E-2</v>
      </c>
      <c r="N39" s="8">
        <f>K39/$K$10*100</f>
        <v>104.18496512529063</v>
      </c>
    </row>
    <row r="50" spans="1:6" x14ac:dyDescent="0.2">
      <c r="A50" s="1" t="s">
        <v>0</v>
      </c>
    </row>
    <row r="51" spans="1:6" x14ac:dyDescent="0.2">
      <c r="A51" s="1" t="s">
        <v>1</v>
      </c>
    </row>
    <row r="53" spans="1:6" ht="86.25" thickBot="1" x14ac:dyDescent="0.25">
      <c r="B53" s="9" t="s">
        <v>14</v>
      </c>
      <c r="C53" s="9" t="s">
        <v>15</v>
      </c>
      <c r="D53" s="9" t="s">
        <v>16</v>
      </c>
      <c r="E53" s="9" t="s">
        <v>17</v>
      </c>
      <c r="F53" s="9"/>
    </row>
    <row r="54" spans="1:6" x14ac:dyDescent="0.2">
      <c r="A54" s="4" t="s">
        <v>12</v>
      </c>
      <c r="B54" s="4">
        <v>242134</v>
      </c>
      <c r="C54" s="4">
        <v>228920</v>
      </c>
      <c r="D54" s="4">
        <v>242144</v>
      </c>
      <c r="E54" s="4">
        <v>109598</v>
      </c>
      <c r="F54" s="10"/>
    </row>
    <row r="55" spans="1:6" x14ac:dyDescent="0.2">
      <c r="A55" s="10" t="s">
        <v>18</v>
      </c>
      <c r="B55" s="10">
        <v>1958</v>
      </c>
      <c r="C55" s="10">
        <v>1961</v>
      </c>
      <c r="D55" s="10">
        <v>1976</v>
      </c>
      <c r="E55" s="10">
        <v>1991</v>
      </c>
      <c r="F55" s="10"/>
    </row>
    <row r="56" spans="1:6" x14ac:dyDescent="0.2">
      <c r="A56" s="5">
        <v>40633</v>
      </c>
      <c r="B56" s="6">
        <v>6108000</v>
      </c>
      <c r="C56" s="6">
        <v>42000</v>
      </c>
      <c r="D56" s="6">
        <v>4485000</v>
      </c>
      <c r="E56" s="6">
        <v>7080000</v>
      </c>
      <c r="F56" s="6"/>
    </row>
    <row r="57" spans="1:6" x14ac:dyDescent="0.2">
      <c r="A57" s="5">
        <v>40724</v>
      </c>
      <c r="B57" s="6">
        <v>12546000</v>
      </c>
      <c r="C57" s="6">
        <v>746000</v>
      </c>
      <c r="D57" s="6">
        <v>8332000</v>
      </c>
      <c r="E57" s="6">
        <v>13961000</v>
      </c>
      <c r="F57" s="6"/>
    </row>
    <row r="58" spans="1:6" x14ac:dyDescent="0.2">
      <c r="A58" s="5">
        <v>40816</v>
      </c>
      <c r="B58" s="6">
        <v>19116000</v>
      </c>
      <c r="C58" s="6">
        <v>2049000</v>
      </c>
      <c r="D58" s="6">
        <v>10948000</v>
      </c>
      <c r="E58" s="6">
        <v>20830000</v>
      </c>
      <c r="F58" s="6"/>
    </row>
    <row r="59" spans="1:6" x14ac:dyDescent="0.2">
      <c r="A59" s="5">
        <v>40908</v>
      </c>
      <c r="B59" s="6">
        <v>25082000</v>
      </c>
      <c r="C59" s="6">
        <v>3145000</v>
      </c>
      <c r="D59" s="6">
        <v>14992000</v>
      </c>
      <c r="E59" s="6">
        <v>28027000</v>
      </c>
      <c r="F59" s="6"/>
    </row>
    <row r="60" spans="1:6" x14ac:dyDescent="0.2">
      <c r="A60" s="5">
        <v>40999</v>
      </c>
      <c r="B60" s="6">
        <v>6212000</v>
      </c>
      <c r="C60" s="6">
        <v>749000</v>
      </c>
      <c r="D60" s="6">
        <v>4305000</v>
      </c>
      <c r="E60" s="6">
        <v>6993000</v>
      </c>
      <c r="F60" s="6"/>
    </row>
    <row r="61" spans="1:6" x14ac:dyDescent="0.2">
      <c r="A61" s="5">
        <v>41090</v>
      </c>
      <c r="B61" s="6">
        <v>12895000</v>
      </c>
      <c r="C61" s="6">
        <v>1610000</v>
      </c>
      <c r="D61" s="6">
        <v>7872000</v>
      </c>
      <c r="E61" s="6">
        <v>14136000</v>
      </c>
      <c r="F61" s="6"/>
    </row>
    <row r="62" spans="1:6" x14ac:dyDescent="0.2">
      <c r="A62" s="5">
        <v>41182</v>
      </c>
      <c r="B62" s="6">
        <v>19497000</v>
      </c>
      <c r="C62" s="6">
        <v>2570000</v>
      </c>
      <c r="D62" s="6">
        <v>11971000</v>
      </c>
      <c r="E62" s="6">
        <v>21531000</v>
      </c>
      <c r="F62" s="6"/>
    </row>
    <row r="63" spans="1:6" x14ac:dyDescent="0.2">
      <c r="A63" s="5">
        <v>41274</v>
      </c>
      <c r="B63" s="6">
        <v>25491000</v>
      </c>
      <c r="C63" s="6">
        <v>3359000</v>
      </c>
      <c r="D63" s="6">
        <v>16628000</v>
      </c>
      <c r="E63" s="6">
        <v>29328000</v>
      </c>
      <c r="F63" s="6"/>
    </row>
    <row r="64" spans="1:6" x14ac:dyDescent="0.2">
      <c r="A64" s="5">
        <v>41364</v>
      </c>
      <c r="B64" s="6">
        <v>6066000</v>
      </c>
      <c r="C64" s="6">
        <v>541000</v>
      </c>
      <c r="D64" s="6">
        <v>4627000</v>
      </c>
      <c r="E64" s="6">
        <v>7085000</v>
      </c>
      <c r="F64" s="6"/>
    </row>
    <row r="65" spans="1:6" x14ac:dyDescent="0.2">
      <c r="A65" s="5">
        <v>41455</v>
      </c>
      <c r="B65" s="6">
        <v>12378000</v>
      </c>
      <c r="C65" s="6">
        <v>1260000</v>
      </c>
      <c r="D65" s="6">
        <v>9080000</v>
      </c>
      <c r="E65" s="6">
        <v>14325000</v>
      </c>
      <c r="F65" s="6"/>
    </row>
    <row r="66" spans="1:6" x14ac:dyDescent="0.2">
      <c r="A66" s="5">
        <v>41547</v>
      </c>
      <c r="B66" s="6">
        <v>19062000</v>
      </c>
      <c r="C66" s="6">
        <v>1851000</v>
      </c>
      <c r="D66" s="6">
        <v>13279000</v>
      </c>
      <c r="E66" s="6">
        <v>21827000</v>
      </c>
      <c r="F66" s="6"/>
    </row>
    <row r="67" spans="1:6" x14ac:dyDescent="0.2">
      <c r="A67" s="5">
        <v>41639</v>
      </c>
      <c r="B67" s="6">
        <v>25201000</v>
      </c>
      <c r="C67" s="6">
        <v>2107000</v>
      </c>
      <c r="D67" s="6">
        <v>17938000</v>
      </c>
      <c r="E67" s="6">
        <v>29698000</v>
      </c>
      <c r="F67" s="6"/>
    </row>
    <row r="68" spans="1:6" x14ac:dyDescent="0.2">
      <c r="A68" s="5">
        <v>41729</v>
      </c>
      <c r="B68" s="6">
        <v>5874000</v>
      </c>
      <c r="C68" s="6">
        <v>14000</v>
      </c>
      <c r="D68" s="6">
        <v>4497000</v>
      </c>
      <c r="E68" s="6">
        <v>7306000</v>
      </c>
      <c r="F68" s="6"/>
    </row>
    <row r="69" spans="1:6" x14ac:dyDescent="0.2">
      <c r="A69" s="5">
        <v>41820</v>
      </c>
      <c r="B69" s="6">
        <v>12406000</v>
      </c>
      <c r="C69" s="6">
        <v>-24000</v>
      </c>
      <c r="D69" s="6">
        <v>8835000</v>
      </c>
      <c r="E69" s="6">
        <v>15326000</v>
      </c>
      <c r="F69" s="6"/>
    </row>
    <row r="70" spans="1:6" x14ac:dyDescent="0.2">
      <c r="A70" s="5">
        <v>41912</v>
      </c>
      <c r="B70" s="6">
        <v>18751000</v>
      </c>
      <c r="C70" s="6">
        <v>146000</v>
      </c>
      <c r="D70" s="6">
        <v>13230000</v>
      </c>
      <c r="E70" s="6">
        <v>23050000</v>
      </c>
      <c r="F70" s="6"/>
    </row>
    <row r="71" spans="1:6" x14ac:dyDescent="0.2">
      <c r="A71" s="5">
        <v>42004</v>
      </c>
      <c r="B71" s="6">
        <v>24825000</v>
      </c>
      <c r="C71" s="6">
        <v>1323000</v>
      </c>
      <c r="D71" s="6">
        <v>17827000</v>
      </c>
      <c r="E71" s="6">
        <v>30919000</v>
      </c>
      <c r="F71" s="6"/>
    </row>
    <row r="72" spans="1:6" x14ac:dyDescent="0.2">
      <c r="A72" s="5">
        <v>42094</v>
      </c>
      <c r="B72" s="6">
        <v>5280000</v>
      </c>
      <c r="C72" s="6">
        <v>220000</v>
      </c>
      <c r="D72" s="6">
        <v>6183000</v>
      </c>
      <c r="E72" s="6">
        <v>7266000</v>
      </c>
      <c r="F72" s="6"/>
    </row>
    <row r="73" spans="1:6" x14ac:dyDescent="0.2">
      <c r="A73" s="5">
        <v>42185</v>
      </c>
      <c r="B73" s="6">
        <v>12178000</v>
      </c>
      <c r="C73" s="6">
        <v>471000</v>
      </c>
      <c r="D73" s="6">
        <v>10250000</v>
      </c>
      <c r="E73" s="6">
        <v>14454000</v>
      </c>
      <c r="F73" s="6"/>
    </row>
    <row r="74" spans="1:6" x14ac:dyDescent="0.2">
      <c r="A74" s="5">
        <v>42277</v>
      </c>
      <c r="B74" s="6">
        <v>18674000</v>
      </c>
      <c r="C74" s="6">
        <v>754000</v>
      </c>
      <c r="D74" s="6">
        <v>14592000</v>
      </c>
      <c r="E74" s="6">
        <v>21685000</v>
      </c>
      <c r="F74" s="6"/>
    </row>
    <row r="75" spans="1:6" x14ac:dyDescent="0.2">
      <c r="A75" s="5">
        <v>42369</v>
      </c>
      <c r="B75" s="6">
        <v>24715000</v>
      </c>
      <c r="C75" s="6">
        <v>1090000</v>
      </c>
      <c r="D75" s="6">
        <v>19226000</v>
      </c>
      <c r="E75" s="6">
        <v>29287000</v>
      </c>
      <c r="F75" s="6"/>
    </row>
    <row r="76" spans="1:6" x14ac:dyDescent="0.2">
      <c r="A76" s="5">
        <v>42460</v>
      </c>
      <c r="B76" s="6">
        <v>5921000</v>
      </c>
      <c r="C76" s="6">
        <v>-95000</v>
      </c>
      <c r="D76" s="6">
        <v>4322000</v>
      </c>
      <c r="E76" s="6">
        <v>7086000</v>
      </c>
      <c r="F76" s="6"/>
    </row>
    <row r="77" spans="1:6" x14ac:dyDescent="0.2">
      <c r="A77" s="5">
        <v>42551</v>
      </c>
      <c r="B77" s="6">
        <v>12780000</v>
      </c>
      <c r="C77" s="6">
        <v>-170000</v>
      </c>
      <c r="D77" s="6">
        <v>9567000</v>
      </c>
      <c r="E77" s="6">
        <v>14641000</v>
      </c>
      <c r="F77" s="6"/>
    </row>
    <row r="78" spans="1:6" x14ac:dyDescent="0.2">
      <c r="A78" s="5">
        <v>42643</v>
      </c>
      <c r="B78" s="6">
        <v>19657000</v>
      </c>
      <c r="C78" s="6">
        <v>39000</v>
      </c>
      <c r="D78" s="6">
        <v>14058000</v>
      </c>
      <c r="E78" s="6">
        <v>21993000</v>
      </c>
      <c r="F78" s="6"/>
    </row>
    <row r="79" spans="1:6" x14ac:dyDescent="0.2">
      <c r="A79" s="5">
        <v>42735</v>
      </c>
      <c r="B79" s="6">
        <v>26223000</v>
      </c>
      <c r="C79" s="6">
        <v>893000</v>
      </c>
      <c r="D79" s="6">
        <v>18717000</v>
      </c>
      <c r="E79" s="6">
        <v>29866000</v>
      </c>
      <c r="F79" s="6"/>
    </row>
    <row r="80" spans="1:6" x14ac:dyDescent="0.2">
      <c r="A80" s="5">
        <v>42825</v>
      </c>
      <c r="B80" s="6">
        <v>6702000</v>
      </c>
      <c r="C80" s="6">
        <v>436000</v>
      </c>
      <c r="D80" s="6">
        <v>4485000</v>
      </c>
      <c r="E80" s="6">
        <v>7176000</v>
      </c>
      <c r="F80" s="6"/>
    </row>
    <row r="81" spans="1:6" x14ac:dyDescent="0.2">
      <c r="A81" s="5">
        <v>42916</v>
      </c>
      <c r="B81" s="6">
        <v>14160000</v>
      </c>
      <c r="C81" s="6">
        <v>951000</v>
      </c>
      <c r="D81" s="6">
        <v>8654000</v>
      </c>
      <c r="E81" s="6">
        <v>14306000</v>
      </c>
      <c r="F81" s="6"/>
    </row>
    <row r="82" spans="1:6" x14ac:dyDescent="0.2">
      <c r="A82" s="5">
        <v>43008</v>
      </c>
      <c r="B82" s="6">
        <v>21024000</v>
      </c>
      <c r="C82" s="6">
        <v>1216000</v>
      </c>
      <c r="D82" s="6">
        <v>13137000</v>
      </c>
      <c r="E82" s="6">
        <v>22015000</v>
      </c>
      <c r="F82" s="6"/>
    </row>
    <row r="83" spans="1:6" x14ac:dyDescent="0.2">
      <c r="A83" s="5">
        <v>43100</v>
      </c>
      <c r="B83" s="6">
        <v>28367000</v>
      </c>
      <c r="C83" s="6">
        <v>1382000</v>
      </c>
      <c r="D83" s="6">
        <v>17863000</v>
      </c>
      <c r="E83" s="6">
        <v>30070000</v>
      </c>
      <c r="F83" s="6"/>
    </row>
    <row r="84" spans="1:6" x14ac:dyDescent="0.2">
      <c r="A84" s="5">
        <v>43190</v>
      </c>
      <c r="B84" s="6">
        <v>7103000</v>
      </c>
      <c r="C84" s="6">
        <v>601000</v>
      </c>
      <c r="D84" s="6">
        <v>4324000</v>
      </c>
      <c r="E84" s="6">
        <v>7468000</v>
      </c>
      <c r="F84" s="6"/>
    </row>
    <row r="85" spans="1:6" x14ac:dyDescent="0.2">
      <c r="A85" s="5">
        <v>43281</v>
      </c>
      <c r="B85" s="6">
        <v>15275000</v>
      </c>
      <c r="C85" s="6">
        <v>980000</v>
      </c>
      <c r="D85" s="6">
        <v>8968000</v>
      </c>
      <c r="E85" s="6">
        <v>15511000</v>
      </c>
      <c r="F85" s="6"/>
    </row>
    <row r="86" spans="1:6" s="11" customFormat="1" x14ac:dyDescent="0.2">
      <c r="A86" s="5">
        <v>43373</v>
      </c>
      <c r="B86" s="6">
        <v>23061000</v>
      </c>
      <c r="C86" s="6">
        <v>1571000</v>
      </c>
      <c r="D86" s="6">
        <v>14032000</v>
      </c>
      <c r="E86" s="6">
        <v>23083000</v>
      </c>
      <c r="F86" s="6"/>
    </row>
    <row r="87" spans="1:6" x14ac:dyDescent="0.2">
      <c r="A87" s="5">
        <v>43465</v>
      </c>
      <c r="B87" s="6">
        <f>INDEX([3]Result_99005!$A$5:$E$7,MATCH($A87,[3]Result_99005!$A$5:$A$7,0),MATCH(B$55,[3]Result_99005!$A$5:$E$5,0))</f>
        <v>30730000</v>
      </c>
      <c r="C87" s="6">
        <f>INDEX([3]Result_99005!$A$5:$E$7,MATCH($A87,[3]Result_99005!$A$5:$A$7,0),MATCH(C$55,[3]Result_99005!$A$5:$E$5,0))</f>
        <v>2148000</v>
      </c>
      <c r="D87" s="6">
        <f>INDEX([3]Result_99005!$A$5:$E$7,MATCH($A87,[3]Result_99005!$A$5:$A$7,0),MATCH(D$55,[3]Result_99005!$A$5:$E$5,0))</f>
        <v>16837000</v>
      </c>
      <c r="E87" s="6">
        <f>INDEX([3]Result_99005!$A$5:$E$7,MATCH($A87,[3]Result_99005!$A$5:$A$7,0),MATCH(E$55,[3]Result_99005!$A$5:$E$5,0))</f>
        <v>30648000</v>
      </c>
      <c r="F87" s="6"/>
    </row>
    <row r="88" spans="1:6" x14ac:dyDescent="0.2">
      <c r="A88" s="5">
        <v>43555</v>
      </c>
      <c r="B88" s="6">
        <f>INDEX([3]Result_99005!$A$5:$E$7,MATCH($A88,[3]Result_99005!$A$5:$A$7,0),MATCH(B$55,[3]Result_99005!$A$5:$E$5,0))</f>
        <v>7684000</v>
      </c>
      <c r="C88" s="6">
        <f>INDEX([3]Result_99005!$A$5:$E$7,MATCH($A88,[3]Result_99005!$A$5:$A$7,0),MATCH(C$55,[3]Result_99005!$A$5:$E$5,0))</f>
        <v>356000</v>
      </c>
      <c r="D88" s="6">
        <f>INDEX([3]Result_99005!$A$5:$E$7,MATCH($A88,[3]Result_99005!$A$5:$A$7,0),MATCH(D$55,[3]Result_99005!$A$5:$E$5,0))</f>
        <v>4170000</v>
      </c>
      <c r="E88" s="6">
        <f>INDEX([3]Result_99005!$A$5:$E$7,MATCH($A88,[3]Result_99005!$A$5:$A$7,0),MATCH(E$55,[3]Result_99005!$A$5:$E$5,0))</f>
        <v>7012000</v>
      </c>
      <c r="F88" s="6"/>
    </row>
    <row r="89" spans="1:6" x14ac:dyDescent="0.2">
      <c r="A89" s="12">
        <v>43646</v>
      </c>
      <c r="B89" s="13">
        <v>16419000</v>
      </c>
      <c r="C89" s="13">
        <v>1221000</v>
      </c>
      <c r="D89" s="13">
        <v>8189000</v>
      </c>
      <c r="E89" s="13">
        <v>14213000</v>
      </c>
      <c r="F89" s="1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83EA442-6913-46A1-9847-AA9FBC3872E4}"/>
</file>

<file path=customXml/itemProps2.xml><?xml version="1.0" encoding="utf-8"?>
<ds:datastoreItem xmlns:ds="http://schemas.openxmlformats.org/officeDocument/2006/customXml" ds:itemID="{1F2B8794-2B05-4132-A01D-6818F735EA0B}"/>
</file>

<file path=customXml/itemProps3.xml><?xml version="1.0" encoding="utf-8"?>
<ds:datastoreItem xmlns:ds="http://schemas.openxmlformats.org/officeDocument/2006/customXml" ds:itemID="{DE820500-B17E-43B6-A08F-CC6D6BF15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2020-01-12T08:53:43Z</dcterms:created>
  <dcterms:modified xsi:type="dcterms:W3CDTF">2020-01-15T07:58:20Z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