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vsrvmmh\vmmh\ISD\אגף סטטיסטיקה - 2\יחידת בנקאות שוק ההון וביטוח - 1\לוחות פיים באקסל\נספח\נספח 2019\ערכים\"/>
    </mc:Choice>
  </mc:AlternateContent>
  <bookViews>
    <workbookView xWindow="480" yWindow="375" windowWidth="10155" windowHeight="5130" firstSheet="9" activeTab="10"/>
  </bookViews>
  <sheets>
    <sheet name="גיליון1" sheetId="11" state="veryHidden" r:id="rId1"/>
    <sheet name="גיליון2" sheetId="12" state="veryHidden" r:id="rId2"/>
    <sheet name="גיליון3" sheetId="13" state="veryHidden" r:id="rId3"/>
    <sheet name="גיליון4" sheetId="14" state="veryHidden" r:id="rId4"/>
    <sheet name="גיליון5" sheetId="15" state="veryHidden" r:id="rId5"/>
    <sheet name="גיליון6" sheetId="16" state="veryHidden" r:id="rId6"/>
    <sheet name="גיליון7" sheetId="17" state="veryHidden" r:id="rId7"/>
    <sheet name="גיליון8" sheetId="18" state="veryHidden" r:id="rId8"/>
    <sheet name="FAME Persistence2" sheetId="33" state="veryHidden" r:id="rId9"/>
    <sheet name="לוח ג-נ-6 (1)" sheetId="2" r:id="rId10"/>
    <sheet name="הסברים" sheetId="8" r:id="rId11"/>
  </sheets>
  <externalReferences>
    <externalReference r:id="rId12"/>
  </externalReferences>
  <definedNames>
    <definedName name="_xlnm.Print_Area" localSheetId="9">'לוח ג-נ-6 (1)'!$A$1:$K$58</definedName>
  </definedNames>
  <calcPr calcId="162913"/>
</workbook>
</file>

<file path=xl/calcChain.xml><?xml version="1.0" encoding="utf-8"?>
<calcChain xmlns="http://schemas.openxmlformats.org/spreadsheetml/2006/main">
  <c r="K46" i="2" l="1"/>
  <c r="J46" i="2"/>
  <c r="I46" i="2"/>
  <c r="H46" i="2"/>
  <c r="G46" i="2"/>
  <c r="F46" i="2"/>
  <c r="E46" i="2"/>
  <c r="D46" i="2"/>
  <c r="C46" i="2"/>
  <c r="B46" i="2"/>
  <c r="A46" i="2"/>
  <c r="K10" i="2"/>
  <c r="J10" i="2"/>
  <c r="I10" i="2"/>
  <c r="H10" i="2"/>
  <c r="G10" i="2"/>
  <c r="F10" i="2"/>
  <c r="E10" i="2"/>
  <c r="D10" i="2"/>
  <c r="C10" i="2"/>
  <c r="B10" i="2"/>
  <c r="A10" i="2"/>
  <c r="A2" i="2" l="1"/>
</calcChain>
</file>

<file path=xl/sharedStrings.xml><?xml version="1.0" encoding="utf-8"?>
<sst xmlns="http://schemas.openxmlformats.org/spreadsheetml/2006/main" count="215" uniqueCount="112">
  <si>
    <t>השינוי</t>
  </si>
  <si>
    <t>בבסיס</t>
  </si>
  <si>
    <t>הכסף</t>
  </si>
  <si>
    <t>הציבורי</t>
  </si>
  <si>
    <t>תרומת</t>
  </si>
  <si>
    <t>בשוק</t>
  </si>
  <si>
    <t>פיקדונות</t>
  </si>
  <si>
    <t>הפרטי</t>
  </si>
  <si>
    <t>לבסיס</t>
  </si>
  <si>
    <t>מט"ח של</t>
  </si>
  <si>
    <t>ההלוואה</t>
  </si>
  <si>
    <t>המוניטרית</t>
  </si>
  <si>
    <t>פעולות</t>
  </si>
  <si>
    <t>גורמים</t>
  </si>
  <si>
    <t>מכרז</t>
  </si>
  <si>
    <t>התאמות</t>
  </si>
  <si>
    <t>החלף</t>
  </si>
  <si>
    <t>הבנקים</t>
  </si>
  <si>
    <t>(מיליוני ש"ח)</t>
  </si>
  <si>
    <t>המרות</t>
  </si>
  <si>
    <t>המגזר</t>
  </si>
  <si>
    <t>הפתוח</t>
  </si>
  <si>
    <t>תרומת בנק ישראל</t>
  </si>
  <si>
    <t>הנתון</t>
  </si>
  <si>
    <t xml:space="preserve">הגדרה והסבר </t>
  </si>
  <si>
    <t>יומית</t>
  </si>
  <si>
    <t>השינוי בבסיס הכסף</t>
  </si>
  <si>
    <t>סך כל תרומת בנק ישראל</t>
  </si>
  <si>
    <t>ההלוואה המוניטרית</t>
  </si>
  <si>
    <t>פעולות בשוק הפתוח</t>
  </si>
  <si>
    <t>גורמים אחרים</t>
  </si>
  <si>
    <t>מכרז פיקדונות הבנקים</t>
  </si>
  <si>
    <t>המרות מט"ח של המגזר הפרטי</t>
  </si>
  <si>
    <t>התאמות לבסיס הכסף</t>
  </si>
  <si>
    <t>תרומת המגזר הציבורי</t>
  </si>
  <si>
    <t>נתונים רבעוניים</t>
  </si>
  <si>
    <t>נתונים שנתיים</t>
  </si>
  <si>
    <t>מקור הנתונים: בנק ישראל - החשבות.</t>
  </si>
  <si>
    <t>יחידת המדידה</t>
  </si>
  <si>
    <t>תדירות הנתון</t>
  </si>
  <si>
    <t>המקור</t>
  </si>
  <si>
    <t>הערות</t>
  </si>
  <si>
    <t>מיליוני שקלים</t>
  </si>
  <si>
    <t>בנק ישראל, החשבות</t>
  </si>
  <si>
    <t>הנתון התקופתי (הרבעוני/השנתי) הוא הסכום של השינויים (ההזרמות) היומיים במהלך התקופה (רביע/שנה).</t>
  </si>
  <si>
    <t>הזרמות הכספים של הממשלה והמוסדות הלאומיים.</t>
  </si>
  <si>
    <t>הנפקת מק"ם, רכישת אג"ח ממשלתית ומכרזי ריפו.</t>
  </si>
  <si>
    <t>פיקדונות בשקלים שבנק ישראל מקבל מהתאגידים הבנקאיים, בכלים הבאים: פיקדונות ליום אחד - מכרז פיקדונות יומי, פיקדונות במכרז מדורג לשבוע, פיקדון בחלון הפיקדונות.</t>
  </si>
  <si>
    <t>פעולות שונות שלא בוצעו ע"י הממשלה או בנק ישראל, אך יש להן השפעה על בסיס הכסף.</t>
  </si>
  <si>
    <t>סך כל ההזרמות של המגזר הציבורי, בנק ישראל + המרות המט"ח וההתאמות לבסיס הכסף.</t>
  </si>
  <si>
    <t>ההזרמות של בנק ישראל כוללות: הלוואות מוניטריות, מכרזי פיקדונות הבנקים, פעולות בשוק הפתוח, מכרזי החלף וגורמים אחרים.</t>
  </si>
  <si>
    <t>הלוואות מוניטריות שבנק ישראל מעמיד לרשות התאגידים הבנקאיים, לפי סעיף 42 לחוק בנק ישראל תשי"ד-1954, בכלים הבאים: הלוואות ליום אחד - מכרז הלוואות יומי, הלוואות במכרז מדורג לשבוע, הלוואות בחלון ההלוואות.</t>
  </si>
  <si>
    <t>הגורמים האחרים שמשפיעים על בסיס הכסף, כולל: הוצאות התקציב של בנק ישראל, האשראי המוכוון במטבע ישראלי, הפעולות בניירות ערך ממשלתיים, הריבית על פיקדונות הבנקים בבנק ישראל בשקלים והריבית שהבנקים משלמים על ההלוואה המוניטרית.</t>
  </si>
  <si>
    <t>מכרזי החלף (swap) דולר שקל בין בנק ישראל לבנקים. מכרזים אלה התקיימו בין השנים 1995-2004.</t>
  </si>
  <si>
    <t>המרת שקלים כנגד המרת מטבע חוץ ע"י המגזר הפרטי.</t>
  </si>
  <si>
    <t>סך</t>
  </si>
  <si>
    <t>הכול</t>
  </si>
  <si>
    <t>אחרים</t>
  </si>
  <si>
    <t>1=2+3+9+10</t>
  </si>
  <si>
    <t>3=4+5+6+7+8</t>
  </si>
  <si>
    <t>לוח ג-נ-6 (1)</t>
  </si>
  <si>
    <t>$A$10</t>
  </si>
  <si>
    <t>$B$10</t>
  </si>
  <si>
    <t>$C$10</t>
  </si>
  <si>
    <t>$D$10</t>
  </si>
  <si>
    <t>$E$10</t>
  </si>
  <si>
    <t>$F$10</t>
  </si>
  <si>
    <t>$G$10</t>
  </si>
  <si>
    <t>$H$10</t>
  </si>
  <si>
    <t>$I$10</t>
  </si>
  <si>
    <t>$J$10</t>
  </si>
  <si>
    <t>$K$10</t>
  </si>
  <si>
    <t>REP.S91010.A</t>
  </si>
  <si>
    <t>1985</t>
  </si>
  <si>
    <t>Annual</t>
  </si>
  <si>
    <t>REP.S91008.A</t>
  </si>
  <si>
    <t>REP.S91006.A</t>
  </si>
  <si>
    <t>REP.S91001.A</t>
  </si>
  <si>
    <t>REP.S91002.A</t>
  </si>
  <si>
    <t>REP.S91003.A</t>
  </si>
  <si>
    <t>REP.S91004.A</t>
  </si>
  <si>
    <t>REP.S91005.A</t>
  </si>
  <si>
    <t>REP.S91007.A</t>
  </si>
  <si>
    <t>REP.S91009.A</t>
  </si>
  <si>
    <t>A1:A12</t>
  </si>
  <si>
    <t>FAMEDATE</t>
  </si>
  <si>
    <t>Quarterly</t>
  </si>
  <si>
    <t>REP.S91010.Q</t>
  </si>
  <si>
    <t>REP.S91008.Q</t>
  </si>
  <si>
    <t>REP.S91006.Q</t>
  </si>
  <si>
    <t>REP.S91001.Q</t>
  </si>
  <si>
    <t>REP.S91002.Q</t>
  </si>
  <si>
    <t>REP.S91003.Q</t>
  </si>
  <si>
    <t>REP.S91004.Q</t>
  </si>
  <si>
    <t>REP.S91005.Q</t>
  </si>
  <si>
    <t>REP.S91007.Q</t>
  </si>
  <si>
    <t>REP.S91009.Q</t>
  </si>
  <si>
    <t>A1:A35</t>
  </si>
  <si>
    <t>$A$46</t>
  </si>
  <si>
    <t>$B$46</t>
  </si>
  <si>
    <t>$C$46</t>
  </si>
  <si>
    <t>$D$46</t>
  </si>
  <si>
    <t>$E$46</t>
  </si>
  <si>
    <t>$F$46</t>
  </si>
  <si>
    <t>$G$46</t>
  </si>
  <si>
    <t>$H$46</t>
  </si>
  <si>
    <t>$I$46</t>
  </si>
  <si>
    <t>$J$46</t>
  </si>
  <si>
    <t>$K$46</t>
  </si>
  <si>
    <t>לוח ג'-נ'-12 (1)</t>
  </si>
  <si>
    <t>לוח ג'-נ'-12 (1): המקורות לשינויים בבסיס הכסף</t>
  </si>
  <si>
    <t>הסברים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</si>
</sst>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yyyy"/>
    <numFmt numFmtId="166" formatCode="mm/yyyy"/>
  </numFmts>
  <fonts count="13" x14ac:knownFonts="1">
    <font>
      <sz val="10"/>
      <name val="Arial (Hebrew)"/>
      <charset val="177"/>
    </font>
    <font>
      <sz val="10"/>
      <name val="Miriam"/>
      <family val="2"/>
      <charset val="177"/>
    </font>
    <font>
      <b/>
      <sz val="14"/>
      <name val="Miriam"/>
      <family val="2"/>
      <charset val="177"/>
    </font>
    <font>
      <b/>
      <sz val="7"/>
      <name val="Levenim MT"/>
      <charset val="177"/>
    </font>
    <font>
      <sz val="7"/>
      <color indexed="18"/>
      <name val="Levenim MT"/>
      <charset val="177"/>
    </font>
    <font>
      <sz val="8"/>
      <color indexed="18"/>
      <name val="Levenim MT"/>
      <charset val="177"/>
    </font>
    <font>
      <b/>
      <sz val="8"/>
      <color indexed="18"/>
      <name val="Levenim MT"/>
      <charset val="177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Arial (Hebrew)"/>
      <charset val="177"/>
    </font>
    <font>
      <b/>
      <sz val="10"/>
      <name val="Miriam"/>
      <family val="2"/>
      <charset val="177"/>
    </font>
    <font>
      <sz val="10"/>
      <color theme="0"/>
      <name val="Miriam"/>
      <family val="2"/>
      <charset val="177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readingOrder="2"/>
    </xf>
    <xf numFmtId="16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7" fillId="0" borderId="0" xfId="1" applyFill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wrapText="1"/>
    </xf>
    <xf numFmtId="0" fontId="6" fillId="0" borderId="0" xfId="0" applyFont="1" applyFill="1" applyBorder="1"/>
    <xf numFmtId="4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/>
    <xf numFmtId="0" fontId="5" fillId="0" borderId="0" xfId="0" applyFont="1" applyFill="1" applyBorder="1"/>
    <xf numFmtId="46" fontId="6" fillId="0" borderId="0" xfId="0" applyNumberFormat="1" applyFont="1" applyFill="1" applyBorder="1"/>
    <xf numFmtId="0" fontId="9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 wrapText="1" readingOrder="2"/>
    </xf>
    <xf numFmtId="0" fontId="0" fillId="0" borderId="1" xfId="0" applyFill="1" applyBorder="1" applyAlignment="1">
      <alignment vertical="center" wrapText="1" readingOrder="2"/>
    </xf>
    <xf numFmtId="0" fontId="0" fillId="0" borderId="0" xfId="0" applyFill="1" applyBorder="1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center" wrapText="1"/>
    </xf>
    <xf numFmtId="0" fontId="0" fillId="0" borderId="3" xfId="0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horizontal="right" readingOrder="2"/>
    </xf>
    <xf numFmtId="0" fontId="1" fillId="0" borderId="4" xfId="0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right" indent="1"/>
    </xf>
    <xf numFmtId="165" fontId="1" fillId="0" borderId="0" xfId="0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0" fontId="0" fillId="0" borderId="0" xfId="0" quotePrefix="1"/>
    <xf numFmtId="0" fontId="12" fillId="0" borderId="0" xfId="0" applyFont="1" applyFill="1" applyBorder="1" applyAlignment="1">
      <alignment horizontal="right" readingOrder="2"/>
    </xf>
    <xf numFmtId="0" fontId="1" fillId="0" borderId="4" xfId="0" applyNumberFormat="1" applyFont="1" applyFill="1" applyBorder="1" applyAlignment="1">
      <alignment horizontal="center"/>
    </xf>
    <xf numFmtId="22" fontId="0" fillId="0" borderId="0" xfId="0" applyNumberFormat="1"/>
    <xf numFmtId="0" fontId="1" fillId="0" borderId="7" xfId="0" applyFont="1" applyFill="1" applyBorder="1" applyAlignment="1">
      <alignment horizontal="right" readingOrder="2"/>
    </xf>
    <xf numFmtId="0" fontId="11" fillId="0" borderId="5" xfId="0" applyFont="1" applyFill="1" applyBorder="1" applyAlignment="1">
      <alignment horizontal="right" readingOrder="2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readingOrder="2"/>
    </xf>
    <xf numFmtId="0" fontId="1" fillId="0" borderId="4" xfId="0" applyFont="1" applyFill="1" applyBorder="1" applyAlignment="1">
      <alignment horizontal="center" readingOrder="2"/>
    </xf>
    <xf numFmtId="0" fontId="1" fillId="0" borderId="5" xfId="0" applyFont="1" applyFill="1" applyBorder="1" applyAlignment="1">
      <alignment horizontal="center" readingOrder="2"/>
    </xf>
    <xf numFmtId="0" fontId="8" fillId="0" borderId="0" xfId="1" applyFont="1" applyFill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0" fillId="0" borderId="1" xfId="0" applyFont="1" applyFill="1" applyBorder="1" applyAlignment="1">
      <alignment vertical="center" textRotation="90"/>
    </xf>
    <xf numFmtId="0" fontId="9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right" vertical="center" wrapText="1"/>
    </xf>
    <xf numFmtId="0" fontId="0" fillId="0" borderId="1" xfId="0" applyBorder="1" applyAlignment="1"/>
  </cellXfs>
  <cellStyles count="2">
    <cellStyle name="Normal" xfId="0" builtinId="0"/>
    <cellStyle name="Normal_לוח ה_נ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"/>
  <sheetViews>
    <sheetView rightToLeft="1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W84"/>
  <sheetViews>
    <sheetView rightToLeft="1" zoomScaleNormal="100" zoomScaleSheetLayoutView="100" workbookViewId="0">
      <selection sqref="A1:K1"/>
    </sheetView>
  </sheetViews>
  <sheetFormatPr defaultRowHeight="12.75" x14ac:dyDescent="0.2"/>
  <cols>
    <col min="1" max="1" width="6.5703125" style="1" bestFit="1" customWidth="1"/>
    <col min="2" max="2" width="12.140625" style="1" customWidth="1"/>
    <col min="3" max="3" width="9.5703125" style="1" bestFit="1" customWidth="1"/>
    <col min="4" max="4" width="11.85546875" style="1" customWidth="1"/>
    <col min="5" max="6" width="9.5703125" style="1" bestFit="1" customWidth="1"/>
    <col min="7" max="7" width="8.7109375" style="1" customWidth="1"/>
    <col min="8" max="8" width="8.7109375" style="1" bestFit="1" customWidth="1"/>
    <col min="9" max="9" width="9.5703125" style="1" bestFit="1" customWidth="1"/>
    <col min="10" max="10" width="9" style="1" bestFit="1" customWidth="1"/>
    <col min="11" max="11" width="8.7109375" style="1" bestFit="1" customWidth="1"/>
    <col min="12" max="16384" width="9.140625" style="1"/>
  </cols>
  <sheetData>
    <row r="1" spans="1:23" ht="18" customHeight="1" x14ac:dyDescent="0.3">
      <c r="A1" s="40" t="s">
        <v>109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23" ht="18" customHeight="1" x14ac:dyDescent="0.3">
      <c r="A2" s="41" t="str">
        <f>"המקורות לשינויים בבסיס הכסף, 1985 עד "&amp;A5</f>
        <v>המקורות לשינויים בבסיס הכסף, 1985 עד 2019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23" ht="15" customHeight="1" x14ac:dyDescent="0.2">
      <c r="A3" s="42" t="s">
        <v>18</v>
      </c>
      <c r="B3" s="42"/>
      <c r="C3" s="42"/>
      <c r="D3" s="42"/>
      <c r="E3" s="42"/>
      <c r="F3" s="42"/>
      <c r="G3" s="42"/>
      <c r="H3" s="42"/>
      <c r="I3" s="42"/>
      <c r="J3" s="42"/>
      <c r="K3" s="42"/>
      <c r="M3" s="7"/>
      <c r="N3" s="7"/>
      <c r="O3" s="7"/>
      <c r="P3" s="7"/>
      <c r="Q3" s="7"/>
      <c r="R3" s="7"/>
      <c r="S3" s="7"/>
      <c r="T3" s="7"/>
      <c r="U3" s="7"/>
      <c r="V3" s="7"/>
      <c r="W3" s="8"/>
    </row>
    <row r="4" spans="1:23" s="2" customFormat="1" ht="15" customHeight="1" x14ac:dyDescent="0.2">
      <c r="D4" s="43" t="s">
        <v>22</v>
      </c>
      <c r="E4" s="43"/>
      <c r="F4" s="43"/>
      <c r="G4" s="43"/>
      <c r="H4" s="43"/>
      <c r="I4" s="43"/>
      <c r="J4" s="2" t="s">
        <v>19</v>
      </c>
      <c r="K4" s="28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s="2" customFormat="1" ht="15" customHeight="1" x14ac:dyDescent="0.3">
      <c r="A5" s="35">
        <v>2019</v>
      </c>
      <c r="B5" s="2" t="s">
        <v>0</v>
      </c>
      <c r="C5" s="2" t="s">
        <v>4</v>
      </c>
      <c r="F5" s="2" t="s">
        <v>12</v>
      </c>
      <c r="I5" s="2" t="s">
        <v>14</v>
      </c>
      <c r="J5" s="2" t="s">
        <v>9</v>
      </c>
      <c r="K5" s="2" t="s">
        <v>15</v>
      </c>
      <c r="M5" s="10"/>
      <c r="N5" s="10"/>
      <c r="O5" s="10"/>
      <c r="P5" s="10"/>
      <c r="Q5" s="11"/>
      <c r="R5" s="11"/>
      <c r="S5" s="11"/>
      <c r="T5" s="11"/>
      <c r="U5" s="10"/>
      <c r="V5" s="10"/>
      <c r="W5" s="12"/>
    </row>
    <row r="6" spans="1:23" s="2" customFormat="1" ht="15" customHeight="1" x14ac:dyDescent="0.3">
      <c r="B6" s="2" t="s">
        <v>1</v>
      </c>
      <c r="C6" s="2" t="s">
        <v>20</v>
      </c>
      <c r="D6" s="2" t="s">
        <v>55</v>
      </c>
      <c r="E6" s="2" t="s">
        <v>10</v>
      </c>
      <c r="F6" s="2" t="s">
        <v>5</v>
      </c>
      <c r="G6" s="2" t="s">
        <v>13</v>
      </c>
      <c r="I6" s="2" t="s">
        <v>6</v>
      </c>
      <c r="J6" s="2" t="s">
        <v>20</v>
      </c>
      <c r="K6" s="2" t="s">
        <v>8</v>
      </c>
      <c r="M6" s="10"/>
      <c r="N6" s="10"/>
      <c r="O6" s="10"/>
      <c r="P6" s="10"/>
      <c r="Q6" s="11"/>
      <c r="R6" s="11"/>
      <c r="S6" s="11"/>
      <c r="T6" s="11"/>
      <c r="U6" s="10"/>
      <c r="V6" s="10"/>
      <c r="W6" s="12"/>
    </row>
    <row r="7" spans="1:23" s="2" customFormat="1" ht="15" customHeight="1" x14ac:dyDescent="0.3">
      <c r="B7" s="2" t="s">
        <v>2</v>
      </c>
      <c r="C7" s="2" t="s">
        <v>3</v>
      </c>
      <c r="D7" s="2" t="s">
        <v>56</v>
      </c>
      <c r="E7" s="2" t="s">
        <v>11</v>
      </c>
      <c r="F7" s="2" t="s">
        <v>21</v>
      </c>
      <c r="G7" s="2" t="s">
        <v>57</v>
      </c>
      <c r="H7" s="2" t="s">
        <v>16</v>
      </c>
      <c r="I7" s="2" t="s">
        <v>17</v>
      </c>
      <c r="J7" s="2" t="s">
        <v>7</v>
      </c>
      <c r="K7" s="2" t="s">
        <v>2</v>
      </c>
      <c r="M7" s="10"/>
      <c r="N7" s="10"/>
      <c r="O7" s="10"/>
      <c r="P7" s="10"/>
      <c r="Q7" s="11"/>
      <c r="R7" s="11"/>
      <c r="S7" s="11"/>
      <c r="T7" s="11"/>
      <c r="U7" s="10"/>
      <c r="V7" s="10"/>
      <c r="W7" s="12"/>
    </row>
    <row r="8" spans="1:23" s="2" customFormat="1" ht="15" customHeight="1" x14ac:dyDescent="0.3">
      <c r="A8" s="29"/>
      <c r="B8" s="30" t="s">
        <v>58</v>
      </c>
      <c r="C8" s="36">
        <v>2</v>
      </c>
      <c r="D8" s="30" t="s">
        <v>59</v>
      </c>
      <c r="E8" s="36">
        <v>4</v>
      </c>
      <c r="F8" s="30">
        <v>5</v>
      </c>
      <c r="G8" s="30">
        <v>6</v>
      </c>
      <c r="H8" s="30">
        <v>7</v>
      </c>
      <c r="I8" s="30">
        <v>8</v>
      </c>
      <c r="J8" s="30">
        <v>9</v>
      </c>
      <c r="K8" s="30">
        <v>10</v>
      </c>
      <c r="M8" s="10"/>
      <c r="N8" s="10"/>
      <c r="O8" s="10"/>
      <c r="P8" s="10"/>
      <c r="Q8" s="11"/>
      <c r="R8" s="11"/>
      <c r="S8" s="11"/>
      <c r="T8" s="11"/>
      <c r="U8" s="10"/>
      <c r="V8" s="10"/>
      <c r="W8" s="12"/>
    </row>
    <row r="9" spans="1:23" ht="15" customHeight="1" x14ac:dyDescent="0.3">
      <c r="A9" s="39" t="s">
        <v>36</v>
      </c>
      <c r="B9" s="39"/>
      <c r="C9" s="39"/>
      <c r="D9" s="39"/>
      <c r="E9" s="39"/>
      <c r="F9" s="39"/>
      <c r="G9" s="39"/>
      <c r="H9" s="39"/>
      <c r="I9" s="39"/>
      <c r="J9" s="39"/>
      <c r="K9" s="39"/>
      <c r="M9" s="10"/>
      <c r="N9" s="10"/>
      <c r="O9" s="10"/>
      <c r="P9" s="10"/>
      <c r="Q9" s="11"/>
      <c r="R9" s="11"/>
      <c r="S9" s="11"/>
      <c r="T9" s="11"/>
      <c r="U9" s="10"/>
      <c r="V9" s="10"/>
      <c r="W9" s="12"/>
    </row>
    <row r="10" spans="1:23" ht="15" customHeight="1" x14ac:dyDescent="0.3">
      <c r="A10" s="32">
        <f>[1]!FAMEData("FAMEDATE", "1985", $A$5, 0,"Annual", "Down", "No Heading", "Normal")</f>
        <v>31412</v>
      </c>
      <c r="B10" s="31">
        <f>[1]!FAMEData("REP.S91010.A", "1985", $A$5, ,"Annual", "Down", "No Heading", "Normal")</f>
        <v>1867.8169999999998</v>
      </c>
      <c r="C10" s="31">
        <f>[1]!FAMEData("REP.S91008.A", "1985", $A$5, ,"Annual", "Down", "No Heading", "Normal")</f>
        <v>1038.7929999999997</v>
      </c>
      <c r="D10" s="31">
        <f>[1]!FAMEData("REP.S91006.A", "1985", $A$5, ,"Annual", "Down", "No Heading", "Normal")</f>
        <v>-1835.2540000000001</v>
      </c>
      <c r="E10" s="31">
        <f>[1]!FAMEData("REP.S91001.A", "1985", $A$5, ,"Annual", "Down", "No Heading", "Normal")</f>
        <v>-26.040999999999997</v>
      </c>
      <c r="F10" s="31">
        <f>[1]!FAMEData("REP.S91002.A", "1985", $A$5, ,"Annual", "Down", "No Heading", "Normal")</f>
        <v>-73.182000000000016</v>
      </c>
      <c r="G10" s="31">
        <f>[1]!FAMEData("REP.S91003.A", "1985", $A$5, ,"Annual", "Down", "No Heading", "Normal")</f>
        <v>-1736.0310000000002</v>
      </c>
      <c r="H10" s="31" t="str">
        <f>[1]!FAMEData("REP.S91004.A","1985", $A$5, ,"Annual", "Down", "No Heading", "Normal")</f>
        <v/>
      </c>
      <c r="I10" s="31" t="str">
        <f>[1]!FAMEData("REP.S91005.A","1985", $A$5, ,"Annual", "Down", "No Heading", "Normal")</f>
        <v/>
      </c>
      <c r="J10" s="31">
        <f>[1]!FAMEData("REP.S91007.A", "1985", $A$5, ,"Annual", "Down", "No Heading", "Normal")</f>
        <v>768.89100000000008</v>
      </c>
      <c r="K10" s="31">
        <f>[1]!FAMEData("REP.S91009.A", "1985", $A$5, ,"Annual", "Down", "No Heading", "Normal")</f>
        <v>1895.3870000000002</v>
      </c>
      <c r="L10" s="4"/>
      <c r="M10" s="10"/>
      <c r="N10" s="13"/>
      <c r="O10" s="13"/>
      <c r="P10" s="13"/>
      <c r="Q10" s="10"/>
      <c r="R10" s="13"/>
      <c r="S10" s="11"/>
      <c r="T10" s="11"/>
      <c r="U10" s="10"/>
      <c r="V10" s="10"/>
      <c r="W10" s="12"/>
    </row>
    <row r="11" spans="1:23" ht="15" customHeight="1" x14ac:dyDescent="0.3">
      <c r="A11" s="32">
        <v>31777</v>
      </c>
      <c r="B11" s="31">
        <v>741.12499999999989</v>
      </c>
      <c r="C11" s="31">
        <v>627.72800000000007</v>
      </c>
      <c r="D11" s="31">
        <v>-670.9050000000002</v>
      </c>
      <c r="E11" s="31">
        <v>165.6999999999999</v>
      </c>
      <c r="F11" s="31">
        <v>-2.3900000000000077</v>
      </c>
      <c r="G11" s="31">
        <v>-834.21500000000015</v>
      </c>
      <c r="H11" s="31"/>
      <c r="I11" s="31"/>
      <c r="J11" s="31">
        <v>227.75300000000004</v>
      </c>
      <c r="K11" s="31">
        <v>556.54899999999998</v>
      </c>
      <c r="L11" s="4"/>
      <c r="M11" s="10"/>
      <c r="N11" s="13"/>
      <c r="O11" s="10"/>
      <c r="P11" s="13"/>
      <c r="Q11" s="10"/>
      <c r="R11" s="13"/>
      <c r="S11" s="11"/>
      <c r="T11" s="11"/>
      <c r="U11" s="13"/>
      <c r="V11" s="10"/>
      <c r="W11" s="12"/>
    </row>
    <row r="12" spans="1:23" ht="15" customHeight="1" x14ac:dyDescent="0.3">
      <c r="A12" s="32">
        <v>32142</v>
      </c>
      <c r="B12" s="31">
        <v>1262.3000000000002</v>
      </c>
      <c r="C12" s="31">
        <v>-199.77400000000006</v>
      </c>
      <c r="D12" s="31">
        <v>235.73599999999976</v>
      </c>
      <c r="E12" s="31">
        <v>671.80000000000018</v>
      </c>
      <c r="F12" s="31">
        <v>-828.971</v>
      </c>
      <c r="G12" s="31">
        <v>392.9069999999997</v>
      </c>
      <c r="H12" s="31"/>
      <c r="I12" s="31"/>
      <c r="J12" s="31">
        <v>654.8399999999998</v>
      </c>
      <c r="K12" s="31">
        <v>571.49800000000027</v>
      </c>
      <c r="L12" s="4"/>
      <c r="M12" s="10"/>
      <c r="N12" s="13"/>
      <c r="O12" s="13"/>
      <c r="P12" s="13"/>
      <c r="Q12" s="10"/>
      <c r="R12" s="13"/>
      <c r="S12" s="11"/>
      <c r="T12" s="11"/>
      <c r="U12" s="13"/>
      <c r="V12" s="13"/>
      <c r="W12" s="12"/>
    </row>
    <row r="13" spans="1:23" ht="15" customHeight="1" x14ac:dyDescent="0.3">
      <c r="A13" s="32">
        <v>32508</v>
      </c>
      <c r="B13" s="31">
        <v>-956.92700000000002</v>
      </c>
      <c r="C13" s="31">
        <v>94.447999999999894</v>
      </c>
      <c r="D13" s="31">
        <v>6390.030999999999</v>
      </c>
      <c r="E13" s="31">
        <v>2640.8989999999999</v>
      </c>
      <c r="F13" s="31">
        <v>440.87835962000014</v>
      </c>
      <c r="G13" s="31">
        <v>3308.25364038</v>
      </c>
      <c r="H13" s="31"/>
      <c r="I13" s="31"/>
      <c r="J13" s="31">
        <v>-3793.6850000000004</v>
      </c>
      <c r="K13" s="31">
        <v>-3647.7209999999991</v>
      </c>
      <c r="L13" s="4"/>
      <c r="M13" s="13"/>
      <c r="N13" s="13"/>
      <c r="O13" s="13"/>
      <c r="P13" s="13"/>
      <c r="Q13" s="10"/>
      <c r="R13" s="13"/>
      <c r="S13" s="11"/>
      <c r="T13" s="11"/>
      <c r="U13" s="13"/>
      <c r="V13" s="13"/>
      <c r="W13" s="12"/>
    </row>
    <row r="14" spans="1:23" ht="15" customHeight="1" x14ac:dyDescent="0.3">
      <c r="A14" s="32">
        <v>32873</v>
      </c>
      <c r="B14" s="31">
        <v>564.64123305002067</v>
      </c>
      <c r="C14" s="31">
        <v>-1356.5877392700093</v>
      </c>
      <c r="D14" s="31">
        <v>-353.5485062199665</v>
      </c>
      <c r="E14" s="31">
        <v>686.00600000000077</v>
      </c>
      <c r="F14" s="31">
        <v>-337.3162177199996</v>
      </c>
      <c r="G14" s="31">
        <v>-702.2382884999663</v>
      </c>
      <c r="H14" s="31"/>
      <c r="I14" s="31"/>
      <c r="J14" s="31">
        <v>2383.1772633099986</v>
      </c>
      <c r="K14" s="31">
        <v>-108.39978477000318</v>
      </c>
      <c r="L14" s="4"/>
      <c r="M14" s="13"/>
      <c r="N14" s="13"/>
      <c r="O14" s="13"/>
      <c r="P14" s="13"/>
      <c r="Q14" s="13"/>
      <c r="R14" s="13"/>
      <c r="S14" s="11"/>
      <c r="T14" s="11"/>
      <c r="U14" s="13"/>
      <c r="V14" s="13"/>
      <c r="W14" s="12"/>
    </row>
    <row r="15" spans="1:23" ht="15" customHeight="1" x14ac:dyDescent="0.3">
      <c r="A15" s="32">
        <v>33238</v>
      </c>
      <c r="B15" s="31">
        <v>541.34611955001219</v>
      </c>
      <c r="C15" s="31">
        <v>3577.6262341799747</v>
      </c>
      <c r="D15" s="31">
        <v>-2754.0287005399641</v>
      </c>
      <c r="E15" s="31">
        <v>-1670.8850000000004</v>
      </c>
      <c r="F15" s="31">
        <v>276.82545518999979</v>
      </c>
      <c r="G15" s="31">
        <v>-1359.9691557299639</v>
      </c>
      <c r="H15" s="31"/>
      <c r="I15" s="31"/>
      <c r="J15" s="31">
        <v>-282.25141409000014</v>
      </c>
      <c r="K15" s="31">
        <v>2.1600499167107046E-12</v>
      </c>
      <c r="L15" s="4"/>
      <c r="M15" s="10"/>
      <c r="N15" s="13"/>
      <c r="O15" s="13"/>
      <c r="P15" s="13"/>
      <c r="Q15" s="13"/>
      <c r="R15" s="10"/>
      <c r="S15" s="13"/>
      <c r="T15" s="11"/>
      <c r="U15" s="13"/>
      <c r="V15" s="10"/>
      <c r="W15" s="12"/>
    </row>
    <row r="16" spans="1:23" ht="15" customHeight="1" x14ac:dyDescent="0.3">
      <c r="A16" s="32">
        <v>33603</v>
      </c>
      <c r="B16" s="31">
        <v>744.33038643999407</v>
      </c>
      <c r="C16" s="31">
        <v>4562.240801629966</v>
      </c>
      <c r="D16" s="31">
        <v>304.12456812002847</v>
      </c>
      <c r="E16" s="31">
        <v>2574.5179999999991</v>
      </c>
      <c r="F16" s="31">
        <v>-918.04285803999983</v>
      </c>
      <c r="G16" s="31">
        <v>-1352.3505738399656</v>
      </c>
      <c r="H16" s="31"/>
      <c r="I16" s="31"/>
      <c r="J16" s="31">
        <v>-4122.0349833100008</v>
      </c>
      <c r="K16" s="31">
        <v>-2.2737367544323206E-13</v>
      </c>
      <c r="L16" s="4"/>
      <c r="M16" s="13"/>
      <c r="N16" s="13"/>
      <c r="O16" s="13"/>
      <c r="P16" s="13"/>
      <c r="Q16" s="10"/>
      <c r="R16" s="10"/>
      <c r="S16" s="10"/>
      <c r="T16" s="13"/>
      <c r="U16" s="13"/>
      <c r="V16" s="10"/>
      <c r="W16" s="12"/>
    </row>
    <row r="17" spans="1:23" ht="15" customHeight="1" x14ac:dyDescent="0.3">
      <c r="A17" s="32">
        <v>33969</v>
      </c>
      <c r="B17" s="31">
        <v>860.08865876996833</v>
      </c>
      <c r="C17" s="31">
        <v>5156.1094589699605</v>
      </c>
      <c r="D17" s="31">
        <v>2937.8986795500014</v>
      </c>
      <c r="E17" s="31">
        <v>5369.9529999999986</v>
      </c>
      <c r="F17" s="31">
        <v>-72.115244389999646</v>
      </c>
      <c r="G17" s="31">
        <v>-2359.9390760599986</v>
      </c>
      <c r="H17" s="31"/>
      <c r="I17" s="31"/>
      <c r="J17" s="31">
        <v>-5290.0121040899985</v>
      </c>
      <c r="K17" s="31">
        <v>-1943.9073756599942</v>
      </c>
      <c r="L17" s="4"/>
      <c r="M17" s="13"/>
      <c r="N17" s="13"/>
      <c r="O17" s="13"/>
      <c r="P17" s="10"/>
      <c r="Q17" s="10"/>
      <c r="R17" s="13"/>
      <c r="S17" s="13"/>
      <c r="T17" s="13"/>
      <c r="U17" s="13"/>
      <c r="V17" s="10"/>
      <c r="W17" s="12"/>
    </row>
    <row r="18" spans="1:23" ht="15" customHeight="1" x14ac:dyDescent="0.3">
      <c r="A18" s="32">
        <v>34334</v>
      </c>
      <c r="B18" s="31">
        <v>1836.6504903699731</v>
      </c>
      <c r="C18" s="31">
        <v>2628.1011902899645</v>
      </c>
      <c r="D18" s="31">
        <v>3956.1097033900028</v>
      </c>
      <c r="E18" s="31">
        <v>5993.7369999999974</v>
      </c>
      <c r="F18" s="31">
        <v>931.06007406000083</v>
      </c>
      <c r="G18" s="31">
        <v>-2968.6873706699967</v>
      </c>
      <c r="H18" s="31"/>
      <c r="I18" s="31"/>
      <c r="J18" s="31">
        <v>-3160.6536939799998</v>
      </c>
      <c r="K18" s="31">
        <v>-1586.9067093299955</v>
      </c>
      <c r="L18" s="4"/>
      <c r="M18" s="10"/>
      <c r="N18" s="13"/>
      <c r="O18" s="13"/>
      <c r="P18" s="10"/>
      <c r="Q18" s="13"/>
      <c r="R18" s="13"/>
      <c r="S18" s="10"/>
      <c r="T18" s="13"/>
      <c r="U18" s="13"/>
      <c r="V18" s="10"/>
      <c r="W18" s="12"/>
    </row>
    <row r="19" spans="1:23" ht="15" customHeight="1" x14ac:dyDescent="0.3">
      <c r="A19" s="32">
        <v>34699</v>
      </c>
      <c r="B19" s="31">
        <v>1902.9208307399495</v>
      </c>
      <c r="C19" s="31">
        <v>4940.4227914799385</v>
      </c>
      <c r="D19" s="31">
        <v>-3856.4338575399934</v>
      </c>
      <c r="E19" s="31">
        <v>-1490.0559999999978</v>
      </c>
      <c r="F19" s="31">
        <v>1553.7569781799994</v>
      </c>
      <c r="G19" s="31">
        <v>-3920.1348357199959</v>
      </c>
      <c r="H19" s="31"/>
      <c r="I19" s="31"/>
      <c r="J19" s="31">
        <v>1927.31162782</v>
      </c>
      <c r="K19" s="31">
        <v>-1108.3797310199918</v>
      </c>
      <c r="L19" s="4"/>
      <c r="M19" s="13"/>
      <c r="N19" s="13"/>
      <c r="O19" s="10"/>
      <c r="P19" s="10"/>
      <c r="Q19" s="10"/>
      <c r="R19" s="13"/>
      <c r="S19" s="10"/>
      <c r="T19" s="13"/>
      <c r="U19" s="10"/>
      <c r="V19" s="10"/>
      <c r="W19" s="12"/>
    </row>
    <row r="20" spans="1:23" ht="15" customHeight="1" x14ac:dyDescent="0.3">
      <c r="A20" s="32">
        <v>35064</v>
      </c>
      <c r="B20" s="31">
        <v>-719.34169973000121</v>
      </c>
      <c r="C20" s="31">
        <v>1323.6676220999993</v>
      </c>
      <c r="D20" s="31">
        <v>-20228.700625879996</v>
      </c>
      <c r="E20" s="31">
        <v>-11002.147568</v>
      </c>
      <c r="F20" s="31">
        <v>-3172.0707191199995</v>
      </c>
      <c r="G20" s="31">
        <v>-908.88859175999994</v>
      </c>
      <c r="H20" s="31">
        <v>-5145.593746999999</v>
      </c>
      <c r="I20" s="31"/>
      <c r="J20" s="31">
        <v>19159.626184659995</v>
      </c>
      <c r="K20" s="31">
        <v>-973.93492429999992</v>
      </c>
      <c r="L20" s="4"/>
      <c r="M20" s="10"/>
      <c r="N20" s="13"/>
      <c r="O20" s="13"/>
      <c r="P20" s="10"/>
      <c r="Q20" s="13"/>
      <c r="R20" s="13"/>
      <c r="S20" s="10"/>
      <c r="T20" s="13"/>
      <c r="U20" s="10"/>
      <c r="V20" s="10"/>
      <c r="W20" s="12"/>
    </row>
    <row r="21" spans="1:23" ht="15" customHeight="1" x14ac:dyDescent="0.3">
      <c r="A21" s="32">
        <v>35430</v>
      </c>
      <c r="B21" s="31">
        <v>3800.7583723399989</v>
      </c>
      <c r="C21" s="31">
        <v>5925.9567470500051</v>
      </c>
      <c r="D21" s="31">
        <v>-7606.7833260199986</v>
      </c>
      <c r="E21" s="31">
        <v>-3051.5301960000002</v>
      </c>
      <c r="F21" s="31">
        <v>889.5929500600007</v>
      </c>
      <c r="G21" s="31">
        <v>471.96019291999994</v>
      </c>
      <c r="H21" s="31">
        <v>-916.80627300000015</v>
      </c>
      <c r="I21" s="31">
        <v>-5000</v>
      </c>
      <c r="J21" s="31">
        <v>6451.3153000000002</v>
      </c>
      <c r="K21" s="31">
        <v>-969.73034866999978</v>
      </c>
      <c r="L21" s="4"/>
      <c r="M21" s="13"/>
      <c r="N21" s="13"/>
      <c r="O21" s="13"/>
      <c r="P21" s="10"/>
      <c r="Q21" s="13"/>
      <c r="R21" s="13"/>
      <c r="S21" s="10"/>
      <c r="T21" s="13"/>
      <c r="U21" s="10"/>
      <c r="V21" s="10"/>
      <c r="W21" s="12"/>
    </row>
    <row r="22" spans="1:23" ht="15" customHeight="1" x14ac:dyDescent="0.3">
      <c r="A22" s="32">
        <v>35795</v>
      </c>
      <c r="B22" s="31">
        <v>3670.5292606799981</v>
      </c>
      <c r="C22" s="31">
        <v>1233.6607252600052</v>
      </c>
      <c r="D22" s="31">
        <v>-20204.411594739999</v>
      </c>
      <c r="E22" s="31">
        <v>469.48403199999973</v>
      </c>
      <c r="F22" s="31">
        <v>156.32322787000055</v>
      </c>
      <c r="G22" s="31">
        <v>5558.4791313900005</v>
      </c>
      <c r="H22" s="31">
        <v>1111.3000140000004</v>
      </c>
      <c r="I22" s="31">
        <v>-27499.998</v>
      </c>
      <c r="J22" s="31">
        <v>23324.381415680004</v>
      </c>
      <c r="K22" s="31">
        <v>-683.10128552999981</v>
      </c>
      <c r="L22" s="4"/>
      <c r="M22" s="13"/>
      <c r="N22" s="13"/>
      <c r="O22" s="13"/>
      <c r="P22" s="10"/>
      <c r="Q22" s="13"/>
      <c r="R22" s="13"/>
      <c r="S22" s="10"/>
      <c r="T22" s="13"/>
      <c r="U22" s="10"/>
      <c r="V22" s="13"/>
      <c r="W22" s="12"/>
    </row>
    <row r="23" spans="1:23" ht="15" customHeight="1" x14ac:dyDescent="0.3">
      <c r="A23" s="32">
        <v>36160</v>
      </c>
      <c r="B23" s="31">
        <v>241.18520110999998</v>
      </c>
      <c r="C23" s="31">
        <v>1901.3118920500035</v>
      </c>
      <c r="D23" s="31">
        <v>-2664.3239285200038</v>
      </c>
      <c r="E23" s="31">
        <v>-630.56326800000033</v>
      </c>
      <c r="F23" s="31">
        <v>-1416.37451027</v>
      </c>
      <c r="G23" s="31">
        <v>7774.4160117499987</v>
      </c>
      <c r="H23" s="31">
        <v>-891.80416199999991</v>
      </c>
      <c r="I23" s="31">
        <v>-7499.997999999996</v>
      </c>
      <c r="J23" s="31">
        <v>1745.5654</v>
      </c>
      <c r="K23" s="31">
        <v>-741.36816238999995</v>
      </c>
      <c r="L23" s="4"/>
      <c r="M23" s="13"/>
      <c r="N23" s="13"/>
      <c r="O23" s="13"/>
      <c r="P23" s="10"/>
      <c r="Q23" s="13"/>
      <c r="R23" s="13"/>
      <c r="S23" s="10"/>
      <c r="T23" s="13"/>
      <c r="U23" s="10"/>
      <c r="V23" s="13"/>
      <c r="W23" s="12"/>
    </row>
    <row r="24" spans="1:23" ht="15" customHeight="1" x14ac:dyDescent="0.3">
      <c r="A24" s="32">
        <v>36525</v>
      </c>
      <c r="B24" s="31">
        <v>3927.1938889600005</v>
      </c>
      <c r="C24" s="31">
        <v>4067.0210107300027</v>
      </c>
      <c r="D24" s="31">
        <v>-364.08284408000509</v>
      </c>
      <c r="E24" s="31">
        <v>-11.831999999999901</v>
      </c>
      <c r="F24" s="31">
        <v>-338.74351947999924</v>
      </c>
      <c r="G24" s="31">
        <v>8706.7823163999983</v>
      </c>
      <c r="H24" s="31">
        <v>-20.291640999999984</v>
      </c>
      <c r="I24" s="31">
        <v>-8699.9980000000014</v>
      </c>
      <c r="J24" s="31">
        <v>0</v>
      </c>
      <c r="K24" s="31">
        <v>224.25572230999961</v>
      </c>
      <c r="L24" s="4"/>
      <c r="M24" s="10"/>
      <c r="N24" s="13"/>
      <c r="O24" s="13"/>
      <c r="P24" s="10"/>
      <c r="Q24" s="13"/>
      <c r="R24" s="13"/>
      <c r="S24" s="10"/>
      <c r="T24" s="13"/>
      <c r="U24" s="10"/>
      <c r="V24" s="13"/>
      <c r="W24" s="12"/>
    </row>
    <row r="25" spans="1:23" ht="15" customHeight="1" x14ac:dyDescent="0.3">
      <c r="A25" s="32">
        <v>36891</v>
      </c>
      <c r="B25" s="31">
        <v>311.5004643399991</v>
      </c>
      <c r="C25" s="31">
        <v>-2728.8267009899928</v>
      </c>
      <c r="D25" s="31">
        <v>2729.6566016499955</v>
      </c>
      <c r="E25" s="31">
        <v>-2.9620000000001596</v>
      </c>
      <c r="F25" s="31">
        <v>-3216.7508453999985</v>
      </c>
      <c r="G25" s="31">
        <v>7604.123741049998</v>
      </c>
      <c r="H25" s="31">
        <v>145.24170599999994</v>
      </c>
      <c r="I25" s="31">
        <v>-1799.9959999999987</v>
      </c>
      <c r="J25" s="31">
        <v>0</v>
      </c>
      <c r="K25" s="31">
        <v>310.67056367999987</v>
      </c>
      <c r="L25" s="4"/>
      <c r="M25" s="13"/>
      <c r="N25" s="13"/>
      <c r="O25" s="13"/>
      <c r="P25" s="10"/>
      <c r="Q25" s="13"/>
      <c r="R25" s="13"/>
      <c r="S25" s="13"/>
      <c r="T25" s="13"/>
      <c r="U25" s="10"/>
      <c r="V25" s="13"/>
      <c r="W25" s="12"/>
    </row>
    <row r="26" spans="1:23" ht="15" customHeight="1" x14ac:dyDescent="0.3">
      <c r="A26" s="32">
        <v>37256</v>
      </c>
      <c r="B26" s="31">
        <v>4363.85518538</v>
      </c>
      <c r="C26" s="31">
        <v>-2610.5661871800003</v>
      </c>
      <c r="D26" s="31">
        <v>7674.2376502899961</v>
      </c>
      <c r="E26" s="31">
        <v>21.051064000000036</v>
      </c>
      <c r="F26" s="31">
        <v>-3821.2525691499991</v>
      </c>
      <c r="G26" s="31">
        <v>6226.1030524399994</v>
      </c>
      <c r="H26" s="31">
        <v>-251.64589699999996</v>
      </c>
      <c r="I26" s="31">
        <v>5499.9820000000027</v>
      </c>
      <c r="J26" s="31">
        <v>0</v>
      </c>
      <c r="K26" s="31">
        <v>-699.81627772999923</v>
      </c>
      <c r="L26" s="4"/>
      <c r="M26" s="13"/>
      <c r="N26" s="13"/>
      <c r="O26" s="13"/>
      <c r="P26" s="13"/>
      <c r="Q26" s="13"/>
      <c r="R26" s="10"/>
      <c r="S26" s="10"/>
      <c r="T26" s="13"/>
      <c r="U26" s="10"/>
      <c r="V26" s="13"/>
      <c r="W26" s="12"/>
    </row>
    <row r="27" spans="1:23" ht="15" customHeight="1" x14ac:dyDescent="0.3">
      <c r="A27" s="32">
        <v>37621</v>
      </c>
      <c r="B27" s="31">
        <v>1437.1112623999982</v>
      </c>
      <c r="C27" s="31">
        <v>-6065.4566335799955</v>
      </c>
      <c r="D27" s="31">
        <v>9265.2258910900055</v>
      </c>
      <c r="E27" s="31">
        <v>68.292936000000211</v>
      </c>
      <c r="F27" s="31">
        <v>-8316.1016064899995</v>
      </c>
      <c r="G27" s="31">
        <v>7585.6372085800012</v>
      </c>
      <c r="H27" s="31">
        <v>-572.60464700000011</v>
      </c>
      <c r="I27" s="31">
        <v>10500.001999999995</v>
      </c>
      <c r="J27" s="31">
        <v>0</v>
      </c>
      <c r="K27" s="31">
        <v>-1762.6579942899994</v>
      </c>
      <c r="L27" s="4"/>
      <c r="M27" s="13"/>
      <c r="N27" s="13"/>
      <c r="O27" s="13"/>
      <c r="P27" s="13"/>
      <c r="Q27" s="13"/>
      <c r="R27" s="10"/>
      <c r="S27" s="10"/>
      <c r="T27" s="10"/>
      <c r="U27" s="10"/>
      <c r="V27" s="10"/>
      <c r="W27" s="12"/>
    </row>
    <row r="28" spans="1:23" ht="15" customHeight="1" x14ac:dyDescent="0.3">
      <c r="A28" s="32">
        <v>37986</v>
      </c>
      <c r="B28" s="31">
        <v>3567.2279614200024</v>
      </c>
      <c r="C28" s="31">
        <v>3479.2255651500118</v>
      </c>
      <c r="D28" s="31">
        <v>1425.1068193999899</v>
      </c>
      <c r="E28" s="31">
        <v>-236.62585599999989</v>
      </c>
      <c r="F28" s="31">
        <v>-9238.5664425800005</v>
      </c>
      <c r="G28" s="31">
        <v>6278.2414709799996</v>
      </c>
      <c r="H28" s="31">
        <v>379.05464699999993</v>
      </c>
      <c r="I28" s="31">
        <v>4243.0030000000024</v>
      </c>
      <c r="J28" s="31">
        <v>0</v>
      </c>
      <c r="K28" s="31">
        <v>-1337.1044849999998</v>
      </c>
      <c r="L28" s="4"/>
      <c r="M28" s="13"/>
      <c r="N28" s="13"/>
      <c r="O28" s="13"/>
      <c r="P28" s="10"/>
      <c r="Q28" s="13"/>
      <c r="R28" s="10"/>
      <c r="S28" s="10"/>
      <c r="T28" s="13"/>
      <c r="U28" s="13"/>
      <c r="V28" s="13"/>
      <c r="W28" s="12"/>
    </row>
    <row r="29" spans="1:23" ht="15" customHeight="1" x14ac:dyDescent="0.2">
      <c r="A29" s="32">
        <v>38352</v>
      </c>
      <c r="B29" s="31">
        <v>966.42828067999449</v>
      </c>
      <c r="C29" s="31">
        <v>1600.4874417500014</v>
      </c>
      <c r="D29" s="31">
        <v>1070.4787892700019</v>
      </c>
      <c r="E29" s="31">
        <v>152.4438560000001</v>
      </c>
      <c r="F29" s="31">
        <v>-17988.120309369995</v>
      </c>
      <c r="G29" s="31">
        <v>4701.9978636399992</v>
      </c>
      <c r="H29" s="31">
        <v>-52.845621000000037</v>
      </c>
      <c r="I29" s="31">
        <v>14257.00300000001</v>
      </c>
      <c r="J29" s="31">
        <v>1.6006299999999998E-2</v>
      </c>
      <c r="K29" s="31">
        <v>-1704.5201053599994</v>
      </c>
      <c r="L29" s="4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23" ht="15" customHeight="1" x14ac:dyDescent="0.3">
      <c r="A30" s="32">
        <v>38717</v>
      </c>
      <c r="B30" s="31">
        <v>7357.0081431999934</v>
      </c>
      <c r="C30" s="31">
        <v>-1451.6920861500057</v>
      </c>
      <c r="D30" s="31">
        <v>9919.4720742999998</v>
      </c>
      <c r="E30" s="31">
        <v>-756.28300000000092</v>
      </c>
      <c r="F30" s="31">
        <v>-10507.986743910003</v>
      </c>
      <c r="G30" s="31">
        <v>2527.74619721</v>
      </c>
      <c r="H30" s="31">
        <v>6215.995621</v>
      </c>
      <c r="I30" s="31">
        <v>12439.999999999996</v>
      </c>
      <c r="J30" s="31">
        <v>1.1E-5</v>
      </c>
      <c r="K30" s="31">
        <v>-1110.7718559499999</v>
      </c>
      <c r="L30" s="4"/>
      <c r="M30" s="14"/>
      <c r="N30" s="14"/>
      <c r="O30" s="14"/>
      <c r="P30" s="14"/>
      <c r="Q30" s="14"/>
      <c r="R30" s="15"/>
      <c r="S30" s="15"/>
      <c r="T30" s="15"/>
      <c r="U30" s="15"/>
      <c r="V30" s="15"/>
      <c r="W30" s="16"/>
    </row>
    <row r="31" spans="1:23" ht="15" customHeight="1" x14ac:dyDescent="0.3">
      <c r="A31" s="32">
        <v>39082</v>
      </c>
      <c r="B31" s="31">
        <v>-1176.04015897</v>
      </c>
      <c r="C31" s="31">
        <v>-3790.6191359999875</v>
      </c>
      <c r="D31" s="31">
        <v>3797.2981447200027</v>
      </c>
      <c r="E31" s="31">
        <v>7470.0000000000018</v>
      </c>
      <c r="F31" s="31">
        <v>-7360.1877865400002</v>
      </c>
      <c r="G31" s="31">
        <v>280.57469426</v>
      </c>
      <c r="H31" s="31">
        <v>0</v>
      </c>
      <c r="I31" s="31">
        <v>3559.9999999999991</v>
      </c>
      <c r="J31" s="31">
        <v>0</v>
      </c>
      <c r="K31" s="31">
        <v>-1184.1888314900002</v>
      </c>
      <c r="L31" s="3"/>
      <c r="M31" s="14"/>
      <c r="N31" s="14"/>
      <c r="O31" s="14"/>
      <c r="P31" s="14"/>
      <c r="Q31" s="14"/>
      <c r="R31" s="15"/>
      <c r="S31" s="15"/>
      <c r="T31" s="15"/>
      <c r="U31" s="15"/>
      <c r="V31" s="15"/>
      <c r="W31" s="16"/>
    </row>
    <row r="32" spans="1:23" ht="13.9" customHeight="1" x14ac:dyDescent="0.3">
      <c r="A32" s="32">
        <v>39447</v>
      </c>
      <c r="B32" s="31">
        <v>3979.1298883100035</v>
      </c>
      <c r="C32" s="31">
        <v>-10809.054408480002</v>
      </c>
      <c r="D32" s="31">
        <v>15693.672262520002</v>
      </c>
      <c r="E32" s="31">
        <v>-7500</v>
      </c>
      <c r="F32" s="31">
        <v>23728.822721090004</v>
      </c>
      <c r="G32" s="31">
        <v>-172.00493256999997</v>
      </c>
      <c r="H32" s="31">
        <v>0</v>
      </c>
      <c r="I32" s="31">
        <v>-300</v>
      </c>
      <c r="J32" s="31">
        <v>0</v>
      </c>
      <c r="K32" s="31">
        <v>-905.42909890999999</v>
      </c>
      <c r="L32" s="3"/>
      <c r="M32" s="14"/>
      <c r="N32" s="14"/>
      <c r="O32" s="14"/>
      <c r="P32" s="14"/>
      <c r="Q32" s="14"/>
      <c r="R32" s="15"/>
      <c r="S32" s="15"/>
      <c r="T32" s="15"/>
      <c r="U32" s="15"/>
      <c r="V32" s="15"/>
      <c r="W32" s="16"/>
    </row>
    <row r="33" spans="1:23" ht="13.9" customHeight="1" x14ac:dyDescent="0.3">
      <c r="A33" s="32">
        <v>39813</v>
      </c>
      <c r="B33" s="31">
        <v>8297.0926382099969</v>
      </c>
      <c r="C33" s="31">
        <v>-17370.732856849991</v>
      </c>
      <c r="D33" s="31">
        <v>-17305.477687400005</v>
      </c>
      <c r="E33" s="31">
        <v>0</v>
      </c>
      <c r="F33" s="31">
        <v>8846.7460902000003</v>
      </c>
      <c r="G33" s="31">
        <v>-114.72771051999999</v>
      </c>
      <c r="H33" s="31">
        <v>0</v>
      </c>
      <c r="I33" s="31">
        <v>-28011</v>
      </c>
      <c r="J33" s="31">
        <v>43995.483999999997</v>
      </c>
      <c r="K33" s="31">
        <v>-1039.5037107399999</v>
      </c>
      <c r="L33" s="3"/>
      <c r="M33" s="14"/>
      <c r="N33" s="15"/>
      <c r="O33" s="15"/>
      <c r="P33" s="14"/>
      <c r="Q33" s="14"/>
      <c r="R33" s="15"/>
      <c r="S33" s="15"/>
      <c r="T33" s="15"/>
      <c r="U33" s="15"/>
      <c r="V33" s="15"/>
      <c r="W33" s="16"/>
    </row>
    <row r="34" spans="1:23" ht="13.9" customHeight="1" x14ac:dyDescent="0.3">
      <c r="A34" s="32">
        <v>40178</v>
      </c>
      <c r="B34" s="31">
        <v>5141.3039969400052</v>
      </c>
      <c r="C34" s="31">
        <v>-14195.126892310001</v>
      </c>
      <c r="D34" s="31">
        <v>-58854.628263839993</v>
      </c>
      <c r="E34" s="31">
        <v>420</v>
      </c>
      <c r="F34" s="31">
        <v>4960.2081524000023</v>
      </c>
      <c r="G34" s="31">
        <v>963.27630715000009</v>
      </c>
      <c r="H34" s="31">
        <v>0</v>
      </c>
      <c r="I34" s="31">
        <v>-63189.00299999999</v>
      </c>
      <c r="J34" s="31">
        <v>77412.583500000008</v>
      </c>
      <c r="K34" s="31">
        <v>778.47565691000068</v>
      </c>
      <c r="L34" s="3"/>
      <c r="M34" s="14"/>
      <c r="N34" s="15"/>
      <c r="O34" s="15"/>
      <c r="P34" s="14"/>
      <c r="Q34" s="14"/>
      <c r="R34" s="15"/>
      <c r="S34" s="15"/>
      <c r="T34" s="15"/>
      <c r="U34" s="15"/>
      <c r="V34" s="15"/>
      <c r="W34" s="16"/>
    </row>
    <row r="35" spans="1:23" ht="13.9" customHeight="1" x14ac:dyDescent="0.3">
      <c r="A35" s="32">
        <v>40543</v>
      </c>
      <c r="B35" s="31">
        <v>11509.240177340002</v>
      </c>
      <c r="C35" s="31">
        <v>1417.5632615500035</v>
      </c>
      <c r="D35" s="31">
        <v>-32962.381639709994</v>
      </c>
      <c r="E35" s="31">
        <v>-420</v>
      </c>
      <c r="F35" s="31">
        <v>-47269.246731110004</v>
      </c>
      <c r="G35" s="31">
        <v>1591.8670913999999</v>
      </c>
      <c r="H35" s="31">
        <v>0</v>
      </c>
      <c r="I35" s="31">
        <v>13134.997999999996</v>
      </c>
      <c r="J35" s="31">
        <v>43752.46</v>
      </c>
      <c r="K35" s="31">
        <v>-698.40163252000002</v>
      </c>
      <c r="L35" s="3"/>
      <c r="M35" s="14"/>
      <c r="N35" s="15"/>
      <c r="O35" s="15"/>
      <c r="P35" s="14"/>
      <c r="Q35" s="14"/>
      <c r="R35" s="15"/>
      <c r="S35" s="15"/>
      <c r="T35" s="15"/>
      <c r="U35" s="15"/>
      <c r="V35" s="15"/>
      <c r="W35" s="16"/>
    </row>
    <row r="36" spans="1:23" ht="13.9" customHeight="1" x14ac:dyDescent="0.3">
      <c r="A36" s="32">
        <v>40908</v>
      </c>
      <c r="B36" s="31">
        <v>6079.1953584900102</v>
      </c>
      <c r="C36" s="31">
        <v>-2141.9834990299933</v>
      </c>
      <c r="D36" s="31">
        <v>-7495.3266762400108</v>
      </c>
      <c r="E36" s="31">
        <v>0</v>
      </c>
      <c r="F36" s="31">
        <v>16651.198215080003</v>
      </c>
      <c r="G36" s="31">
        <v>3488.4621086800003</v>
      </c>
      <c r="H36" s="31">
        <v>0</v>
      </c>
      <c r="I36" s="31">
        <v>-27634.987000000001</v>
      </c>
      <c r="J36" s="31">
        <v>16169.297000000002</v>
      </c>
      <c r="K36" s="31">
        <v>-452.78970815999998</v>
      </c>
      <c r="L36" s="3"/>
      <c r="M36" s="14"/>
      <c r="N36" s="15"/>
      <c r="O36" s="15"/>
      <c r="P36" s="14"/>
      <c r="Q36" s="14"/>
      <c r="R36" s="15"/>
      <c r="S36" s="15"/>
      <c r="T36" s="15"/>
      <c r="U36" s="15"/>
      <c r="V36" s="15"/>
      <c r="W36" s="16"/>
    </row>
    <row r="37" spans="1:23" ht="13.9" customHeight="1" x14ac:dyDescent="0.3">
      <c r="A37" s="32">
        <v>41274</v>
      </c>
      <c r="B37" s="31">
        <v>746.6725402599991</v>
      </c>
      <c r="C37" s="31">
        <v>-9130.9185190699991</v>
      </c>
      <c r="D37" s="31">
        <v>10045.315136719997</v>
      </c>
      <c r="E37" s="31">
        <v>0</v>
      </c>
      <c r="F37" s="31">
        <v>8147.9302854499983</v>
      </c>
      <c r="G37" s="31">
        <v>2920.3568602699997</v>
      </c>
      <c r="H37" s="31">
        <v>0</v>
      </c>
      <c r="I37" s="31">
        <v>-1000.0099999999911</v>
      </c>
      <c r="J37" s="31">
        <v>0</v>
      </c>
      <c r="K37" s="31">
        <v>-167.72132431</v>
      </c>
      <c r="L37" s="3"/>
      <c r="M37" s="14"/>
      <c r="N37" s="15"/>
      <c r="O37" s="15"/>
      <c r="P37" s="14"/>
      <c r="Q37" s="14"/>
      <c r="R37" s="15"/>
      <c r="S37" s="15"/>
      <c r="T37" s="15"/>
      <c r="U37" s="15"/>
      <c r="V37" s="15"/>
      <c r="W37" s="16"/>
    </row>
    <row r="38" spans="1:23" ht="13.9" customHeight="1" x14ac:dyDescent="0.3">
      <c r="A38" s="32">
        <v>41639</v>
      </c>
      <c r="B38" s="31">
        <v>6442.2876623899992</v>
      </c>
      <c r="C38" s="31">
        <v>-10452.330908619995</v>
      </c>
      <c r="D38" s="31">
        <v>-2414.167864119996</v>
      </c>
      <c r="E38" s="31">
        <v>0</v>
      </c>
      <c r="F38" s="31">
        <v>-6348.0059273100005</v>
      </c>
      <c r="G38" s="31">
        <v>1933.8430631899996</v>
      </c>
      <c r="H38" s="31">
        <v>0</v>
      </c>
      <c r="I38" s="31">
        <v>1999.9950000000063</v>
      </c>
      <c r="J38" s="31">
        <v>19037.245999999999</v>
      </c>
      <c r="K38" s="31">
        <v>271.53844047000007</v>
      </c>
      <c r="L38" s="3"/>
      <c r="M38" s="14"/>
      <c r="N38" s="15"/>
      <c r="O38" s="15"/>
      <c r="P38" s="14"/>
      <c r="Q38" s="14"/>
      <c r="R38" s="15"/>
      <c r="S38" s="15"/>
      <c r="T38" s="15"/>
      <c r="U38" s="15"/>
      <c r="V38" s="15"/>
      <c r="W38" s="16"/>
    </row>
    <row r="39" spans="1:23" ht="13.9" customHeight="1" x14ac:dyDescent="0.3">
      <c r="A39" s="32">
        <v>42004</v>
      </c>
      <c r="B39" s="31">
        <v>11699.214588439998</v>
      </c>
      <c r="C39" s="31">
        <v>1170.5182790600011</v>
      </c>
      <c r="D39" s="31">
        <v>-14189.560242090005</v>
      </c>
      <c r="E39" s="31">
        <v>0</v>
      </c>
      <c r="F39" s="31">
        <v>-3224.7707158499993</v>
      </c>
      <c r="G39" s="31">
        <v>1371.2024737600004</v>
      </c>
      <c r="H39" s="31">
        <v>0</v>
      </c>
      <c r="I39" s="31">
        <v>-12335.992000000013</v>
      </c>
      <c r="J39" s="31">
        <v>24632.264500000005</v>
      </c>
      <c r="K39" s="31">
        <v>85.990212750000126</v>
      </c>
      <c r="L39" s="3"/>
      <c r="M39" s="14"/>
      <c r="N39" s="15"/>
      <c r="O39" s="15"/>
      <c r="P39" s="14"/>
      <c r="Q39" s="14"/>
      <c r="R39" s="15"/>
      <c r="S39" s="15"/>
      <c r="T39" s="15"/>
      <c r="U39" s="15"/>
      <c r="V39" s="15"/>
      <c r="W39" s="16"/>
    </row>
    <row r="40" spans="1:23" ht="13.9" customHeight="1" x14ac:dyDescent="0.3">
      <c r="A40" s="32">
        <v>42369</v>
      </c>
      <c r="B40" s="31">
        <v>8426.1540366699937</v>
      </c>
      <c r="C40" s="31">
        <v>-14036.254500769974</v>
      </c>
      <c r="D40" s="31">
        <v>-11542.932472969991</v>
      </c>
      <c r="E40" s="31">
        <v>0</v>
      </c>
      <c r="F40" s="31">
        <v>14140.513206200001</v>
      </c>
      <c r="G40" s="31">
        <v>980.56132083</v>
      </c>
      <c r="H40" s="31">
        <v>0</v>
      </c>
      <c r="I40" s="31">
        <v>-26664.007000000005</v>
      </c>
      <c r="J40" s="31">
        <v>33842.358999999997</v>
      </c>
      <c r="K40" s="31">
        <v>166.77786193999995</v>
      </c>
      <c r="L40" s="3"/>
      <c r="M40" s="14"/>
      <c r="N40" s="15"/>
      <c r="O40" s="15"/>
      <c r="P40" s="14"/>
      <c r="Q40" s="14"/>
      <c r="R40" s="15"/>
      <c r="S40" s="15"/>
      <c r="T40" s="15"/>
      <c r="U40" s="15"/>
      <c r="V40" s="15"/>
      <c r="W40" s="16"/>
    </row>
    <row r="41" spans="1:23" ht="13.9" customHeight="1" x14ac:dyDescent="0.3">
      <c r="A41" s="32">
        <v>42735</v>
      </c>
      <c r="B41" s="31">
        <v>10786.945685660008</v>
      </c>
      <c r="C41" s="31">
        <v>3538.7302043900017</v>
      </c>
      <c r="D41" s="31">
        <v>-15813.535604850011</v>
      </c>
      <c r="E41" s="31">
        <v>0</v>
      </c>
      <c r="F41" s="31">
        <v>11143.267453209999</v>
      </c>
      <c r="G41" s="31">
        <v>1043.1899419399999</v>
      </c>
      <c r="H41" s="31">
        <v>0</v>
      </c>
      <c r="I41" s="31">
        <v>-27999.993000000009</v>
      </c>
      <c r="J41" s="31">
        <v>23085.859499999999</v>
      </c>
      <c r="K41" s="31">
        <v>-23.207195180000028</v>
      </c>
      <c r="L41" s="3"/>
      <c r="M41" s="14"/>
      <c r="N41" s="15"/>
      <c r="O41" s="15"/>
      <c r="P41" s="14"/>
      <c r="Q41" s="14"/>
      <c r="R41" s="15"/>
      <c r="S41" s="15"/>
      <c r="T41" s="15"/>
      <c r="U41" s="15"/>
      <c r="V41" s="15"/>
      <c r="W41" s="16"/>
    </row>
    <row r="42" spans="1:23" ht="13.9" customHeight="1" x14ac:dyDescent="0.3">
      <c r="A42" s="32">
        <v>43100</v>
      </c>
      <c r="B42" s="31">
        <v>12179.786698870004</v>
      </c>
      <c r="C42" s="31">
        <v>-3863.7551069299952</v>
      </c>
      <c r="D42" s="31">
        <v>-7818.713576360009</v>
      </c>
      <c r="E42" s="31">
        <v>0</v>
      </c>
      <c r="F42" s="31">
        <v>13130.050547869998</v>
      </c>
      <c r="G42" s="31">
        <v>1051.23887577</v>
      </c>
      <c r="H42" s="31">
        <v>0</v>
      </c>
      <c r="I42" s="31">
        <v>-22000.003000000004</v>
      </c>
      <c r="J42" s="31">
        <v>24029.546900000005</v>
      </c>
      <c r="K42" s="31">
        <v>-166.47614340999996</v>
      </c>
      <c r="L42" s="3"/>
      <c r="M42" s="14"/>
      <c r="N42" s="15"/>
      <c r="O42" s="15"/>
      <c r="P42" s="14"/>
      <c r="Q42" s="14"/>
      <c r="R42" s="15"/>
      <c r="S42" s="15"/>
      <c r="T42" s="15"/>
      <c r="U42" s="15"/>
      <c r="V42" s="15"/>
      <c r="W42" s="16"/>
    </row>
    <row r="43" spans="1:23" ht="13.9" customHeight="1" x14ac:dyDescent="0.3">
      <c r="A43" s="32">
        <v>43465</v>
      </c>
      <c r="B43" s="31">
        <v>4925.6398148999997</v>
      </c>
      <c r="C43" s="31">
        <v>1807.5187897800133</v>
      </c>
      <c r="D43" s="31">
        <v>-8693.3063832499902</v>
      </c>
      <c r="E43" s="31">
        <v>0</v>
      </c>
      <c r="F43" s="31">
        <v>-15768.214024429999</v>
      </c>
      <c r="G43" s="31">
        <v>1074.90464118</v>
      </c>
      <c r="H43" s="31">
        <v>0</v>
      </c>
      <c r="I43" s="31">
        <v>6000.0029999999952</v>
      </c>
      <c r="J43" s="31">
        <v>11668.675300000003</v>
      </c>
      <c r="K43" s="31">
        <v>145.24995762999998</v>
      </c>
      <c r="L43" s="3"/>
      <c r="M43" s="14"/>
      <c r="N43" s="15"/>
      <c r="O43" s="15"/>
      <c r="P43" s="14"/>
      <c r="Q43" s="14"/>
      <c r="R43" s="15"/>
      <c r="S43" s="15"/>
      <c r="T43" s="15"/>
      <c r="U43" s="15"/>
      <c r="V43" s="15"/>
      <c r="W43" s="16"/>
    </row>
    <row r="44" spans="1:23" ht="13.9" customHeight="1" x14ac:dyDescent="0.3">
      <c r="A44" s="32">
        <v>43830</v>
      </c>
      <c r="B44" s="31">
        <v>4778.2115617899972</v>
      </c>
      <c r="C44" s="31">
        <v>7168.2320386000038</v>
      </c>
      <c r="D44" s="31">
        <v>-16332.857325760009</v>
      </c>
      <c r="E44" s="31">
        <v>0</v>
      </c>
      <c r="F44" s="31">
        <v>-11629.375555250002</v>
      </c>
      <c r="G44" s="31">
        <v>1296.5102294899998</v>
      </c>
      <c r="H44" s="31">
        <v>0</v>
      </c>
      <c r="I44" s="31">
        <v>-5999.9920000000129</v>
      </c>
      <c r="J44" s="31">
        <v>13681.855170000003</v>
      </c>
      <c r="K44" s="31">
        <v>261.22800375999992</v>
      </c>
      <c r="L44" s="3"/>
      <c r="M44" s="14"/>
      <c r="N44" s="15"/>
      <c r="O44" s="15"/>
      <c r="P44" s="14"/>
      <c r="Q44" s="14"/>
      <c r="R44" s="15"/>
      <c r="S44" s="15"/>
      <c r="T44" s="15"/>
      <c r="U44" s="15"/>
      <c r="V44" s="15"/>
      <c r="W44" s="16"/>
    </row>
    <row r="45" spans="1:23" ht="15" customHeight="1" x14ac:dyDescent="0.3">
      <c r="A45" s="39" t="s">
        <v>35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"/>
      <c r="M45" s="15"/>
      <c r="N45" s="14"/>
      <c r="O45" s="14"/>
      <c r="P45" s="14"/>
      <c r="Q45" s="14"/>
      <c r="R45" s="15"/>
      <c r="S45" s="15"/>
      <c r="T45" s="15"/>
      <c r="U45" s="14"/>
      <c r="V45" s="15"/>
      <c r="W45" s="16"/>
    </row>
    <row r="46" spans="1:23" ht="15" customHeight="1" x14ac:dyDescent="0.3">
      <c r="A46" s="33">
        <f>[1]!FAMEData("FAMEDATE", $A$5-2, $A$5, 0,"Quarterly", "Down", "No Heading", "Normal")</f>
        <v>42825</v>
      </c>
      <c r="B46" s="31">
        <f>[1]!FAMEData("REP.S91010.Q", $A$5-2, $A$5, ,"Quarterly", "Down", "No Heading", "Normal")</f>
        <v>6848.7921349100006</v>
      </c>
      <c r="C46" s="31">
        <f>[1]!FAMEData("REP.S91008.Q", $A$5-2, $A$5, ,"Quarterly", "Down", "No Heading", "Normal")</f>
        <v>-12869.171800619999</v>
      </c>
      <c r="D46" s="31">
        <f>[1]!FAMEData("REP.S91006.Q",  $A$5-2, $A$5, ,"Quarterly", "Down", "No Heading", "Normal")</f>
        <v>8300.2966746599996</v>
      </c>
      <c r="E46" s="31">
        <f>[1]!FAMEData("REP.S91001.Q",  $A$5-2, $A$5, ,"Quarterly", "Down", "No Heading", "Normal")</f>
        <v>0</v>
      </c>
      <c r="F46" s="31">
        <f>[1]!FAMEData("REP.S91002.Q",  $A$5-2, $A$5, ,"Quarterly", "Down", "No Heading", "Normal")</f>
        <v>3038.22500175</v>
      </c>
      <c r="G46" s="31">
        <f>[1]!FAMEData("REP.S91003.Q",  $A$5-2, $A$5, ,"Quarterly", "Down", "No Heading", "Normal")</f>
        <v>262.07767290999999</v>
      </c>
      <c r="H46" s="31">
        <f>[1]!FAMEData("REP.S91004.Q",  $A$5-2, $A$5, ,"Quarterly", "Down", "No Heading", "Normal")</f>
        <v>0</v>
      </c>
      <c r="I46" s="31">
        <f>[1]!FAMEData("REP.S91005.Q",  $A$5-2, $A$5, ,"Quarterly", "Down", "No Heading", "Normal")</f>
        <v>4999.9940000000006</v>
      </c>
      <c r="J46" s="31">
        <f>[1]!FAMEData("REP.S91007.Q",  $A$5-2, $A$5, ,"Quarterly", "Down", "No Heading", "Normal")</f>
        <v>11096.140000000001</v>
      </c>
      <c r="K46" s="31">
        <f>[1]!FAMEData("REP.S91009.Q",  $A$5-2, $A$5, ,"Quarterly", "Down", "No Heading", "Normal")</f>
        <v>321.74333507</v>
      </c>
      <c r="L46" s="3"/>
      <c r="M46" s="15"/>
      <c r="N46" s="14"/>
      <c r="O46" s="14"/>
      <c r="P46" s="14"/>
      <c r="Q46" s="14"/>
      <c r="R46" s="15"/>
      <c r="S46" s="15"/>
      <c r="T46" s="15"/>
      <c r="U46" s="14"/>
      <c r="V46" s="15"/>
      <c r="W46" s="16"/>
    </row>
    <row r="47" spans="1:23" ht="15" customHeight="1" x14ac:dyDescent="0.3">
      <c r="A47" s="33">
        <v>42916</v>
      </c>
      <c r="B47" s="31">
        <v>452.81942957000365</v>
      </c>
      <c r="C47" s="31">
        <v>-7717.6292675499917</v>
      </c>
      <c r="D47" s="31">
        <v>-1755.2590265100062</v>
      </c>
      <c r="E47" s="31">
        <v>0</v>
      </c>
      <c r="F47" s="31">
        <v>4033.82043699</v>
      </c>
      <c r="G47" s="31">
        <v>210.91153650000001</v>
      </c>
      <c r="H47" s="31">
        <v>0</v>
      </c>
      <c r="I47" s="31">
        <v>-5999.9910000000027</v>
      </c>
      <c r="J47" s="31">
        <v>10425.293400000002</v>
      </c>
      <c r="K47" s="31">
        <v>-499.68902415999997</v>
      </c>
      <c r="L47" s="3"/>
      <c r="M47" s="14"/>
      <c r="N47" s="14"/>
      <c r="O47" s="14"/>
      <c r="P47" s="14"/>
      <c r="Q47" s="15"/>
      <c r="R47" s="15"/>
      <c r="S47" s="15"/>
      <c r="T47" s="15"/>
      <c r="U47" s="14"/>
      <c r="V47" s="15"/>
      <c r="W47" s="16"/>
    </row>
    <row r="48" spans="1:23" ht="15" customHeight="1" x14ac:dyDescent="0.3">
      <c r="A48" s="33">
        <v>43008</v>
      </c>
      <c r="B48" s="31">
        <v>-270.6651785199997</v>
      </c>
      <c r="C48" s="31">
        <v>-5795.4313202599969</v>
      </c>
      <c r="D48" s="31">
        <v>4271.6292716199987</v>
      </c>
      <c r="E48" s="31">
        <v>0</v>
      </c>
      <c r="F48" s="31">
        <v>6028.5690620599999</v>
      </c>
      <c r="G48" s="31">
        <v>243.04820956000003</v>
      </c>
      <c r="H48" s="31">
        <v>0</v>
      </c>
      <c r="I48" s="31">
        <v>-1999.9880000000012</v>
      </c>
      <c r="J48" s="31">
        <v>1248.6015</v>
      </c>
      <c r="K48" s="31">
        <v>4.6105817500000015</v>
      </c>
      <c r="L48" s="3"/>
      <c r="M48" s="14"/>
      <c r="N48" s="14"/>
      <c r="O48" s="14"/>
      <c r="P48" s="14"/>
      <c r="Q48" s="14"/>
      <c r="R48" s="15"/>
      <c r="S48" s="15"/>
      <c r="T48" s="15"/>
      <c r="U48" s="14"/>
      <c r="V48" s="15"/>
      <c r="W48" s="16"/>
    </row>
    <row r="49" spans="1:23" ht="15" customHeight="1" x14ac:dyDescent="0.3">
      <c r="A49" s="33">
        <v>43100</v>
      </c>
      <c r="B49" s="31">
        <v>5148.8403129099997</v>
      </c>
      <c r="C49" s="31">
        <v>22518.477281499996</v>
      </c>
      <c r="D49" s="31">
        <v>-18635.380496130001</v>
      </c>
      <c r="E49" s="31">
        <v>0</v>
      </c>
      <c r="F49" s="31">
        <v>29.436047070000086</v>
      </c>
      <c r="G49" s="31">
        <v>335.20145679999996</v>
      </c>
      <c r="H49" s="31">
        <v>0</v>
      </c>
      <c r="I49" s="31">
        <v>-19000.018</v>
      </c>
      <c r="J49" s="31">
        <v>1259.5119999999999</v>
      </c>
      <c r="K49" s="31">
        <v>6.8589639300000105</v>
      </c>
      <c r="L49" s="3"/>
      <c r="M49" s="14"/>
      <c r="N49" s="14"/>
      <c r="O49" s="14"/>
      <c r="P49" s="14"/>
      <c r="Q49" s="14"/>
      <c r="R49" s="15"/>
      <c r="S49" s="15"/>
      <c r="T49" s="14"/>
      <c r="U49" s="14"/>
      <c r="V49" s="15"/>
      <c r="W49" s="16"/>
    </row>
    <row r="50" spans="1:23" ht="15" customHeight="1" x14ac:dyDescent="0.3">
      <c r="A50" s="33">
        <v>43190</v>
      </c>
      <c r="B50" s="31">
        <v>-11.425834080004279</v>
      </c>
      <c r="C50" s="31">
        <v>-14086.499368129998</v>
      </c>
      <c r="D50" s="31">
        <v>6292.4951294400053</v>
      </c>
      <c r="E50" s="31">
        <v>0</v>
      </c>
      <c r="F50" s="31">
        <v>-2965.17114434</v>
      </c>
      <c r="G50" s="31">
        <v>257.65327378000001</v>
      </c>
      <c r="H50" s="31">
        <v>0</v>
      </c>
      <c r="I50" s="31">
        <v>9000.0129999999954</v>
      </c>
      <c r="J50" s="31">
        <v>7747.2139000000006</v>
      </c>
      <c r="K50" s="31">
        <v>35.309668449999975</v>
      </c>
      <c r="L50" s="3"/>
      <c r="M50" s="14"/>
      <c r="N50" s="14"/>
      <c r="O50" s="14"/>
      <c r="P50" s="14"/>
      <c r="Q50" s="14"/>
      <c r="R50" s="15"/>
      <c r="S50" s="15"/>
      <c r="T50" s="14"/>
      <c r="U50" s="14"/>
      <c r="V50" s="15"/>
      <c r="W50" s="16"/>
    </row>
    <row r="51" spans="1:23" ht="15" customHeight="1" x14ac:dyDescent="0.3">
      <c r="A51" s="33">
        <v>43281</v>
      </c>
      <c r="B51" s="31">
        <v>4837.9945759400016</v>
      </c>
      <c r="C51" s="31">
        <v>2414.4530039000024</v>
      </c>
      <c r="D51" s="31">
        <v>1297.2937409700016</v>
      </c>
      <c r="E51" s="31">
        <v>0</v>
      </c>
      <c r="F51" s="31">
        <v>-2955.45076217</v>
      </c>
      <c r="G51" s="31">
        <v>252.75850314000002</v>
      </c>
      <c r="H51" s="31">
        <v>0</v>
      </c>
      <c r="I51" s="31">
        <v>3999.9860000000008</v>
      </c>
      <c r="J51" s="31">
        <v>1136.4085</v>
      </c>
      <c r="K51" s="31">
        <v>-10.459268679999965</v>
      </c>
      <c r="L51" s="3"/>
      <c r="M51" s="14"/>
      <c r="N51" s="14"/>
      <c r="O51" s="14"/>
      <c r="P51" s="14"/>
      <c r="Q51" s="14"/>
      <c r="R51" s="15"/>
      <c r="S51" s="15"/>
      <c r="T51" s="14"/>
      <c r="U51" s="14"/>
      <c r="V51" s="15"/>
      <c r="W51" s="16"/>
    </row>
    <row r="52" spans="1:23" ht="15" customHeight="1" x14ac:dyDescent="0.3">
      <c r="A52" s="33">
        <v>43373</v>
      </c>
      <c r="B52" s="31">
        <v>1329.4041170500004</v>
      </c>
      <c r="C52" s="31">
        <v>-585.53356363000103</v>
      </c>
      <c r="D52" s="31">
        <v>1299.9752645900053</v>
      </c>
      <c r="E52" s="31">
        <v>0</v>
      </c>
      <c r="F52" s="31">
        <v>-2942.07479491</v>
      </c>
      <c r="G52" s="31">
        <v>242.0430595</v>
      </c>
      <c r="H52" s="31">
        <v>0</v>
      </c>
      <c r="I52" s="31">
        <v>4000.0070000000055</v>
      </c>
      <c r="J52" s="31">
        <v>694.73299999999995</v>
      </c>
      <c r="K52" s="31">
        <v>-79.93555815000002</v>
      </c>
      <c r="L52" s="3"/>
      <c r="M52" s="14"/>
      <c r="N52" s="14"/>
      <c r="O52" s="14"/>
      <c r="P52" s="14"/>
      <c r="Q52" s="14"/>
      <c r="R52" s="15"/>
      <c r="S52" s="15"/>
      <c r="T52" s="14"/>
      <c r="U52" s="14"/>
      <c r="V52" s="15"/>
      <c r="W52" s="16"/>
    </row>
    <row r="53" spans="1:23" ht="15" customHeight="1" x14ac:dyDescent="0.3">
      <c r="A53" s="33">
        <v>43465</v>
      </c>
      <c r="B53" s="31">
        <v>-1230.333044009999</v>
      </c>
      <c r="C53" s="31">
        <v>14065.098717640009</v>
      </c>
      <c r="D53" s="31">
        <v>-17583.070518250002</v>
      </c>
      <c r="E53" s="31">
        <v>0</v>
      </c>
      <c r="F53" s="31">
        <v>-6905.5173230099999</v>
      </c>
      <c r="G53" s="31">
        <v>322.44980476000001</v>
      </c>
      <c r="H53" s="31">
        <v>0</v>
      </c>
      <c r="I53" s="31">
        <v>-11000.003000000004</v>
      </c>
      <c r="J53" s="31">
        <v>2090.3199</v>
      </c>
      <c r="K53" s="31">
        <v>200.33511601000001</v>
      </c>
      <c r="L53" s="3"/>
      <c r="M53" s="14"/>
      <c r="N53" s="14"/>
      <c r="O53" s="14"/>
      <c r="P53" s="14"/>
      <c r="Q53" s="14"/>
      <c r="R53" s="15"/>
      <c r="S53" s="15"/>
      <c r="T53" s="14"/>
      <c r="U53" s="14"/>
      <c r="V53" s="15"/>
      <c r="W53" s="16"/>
    </row>
    <row r="54" spans="1:23" ht="15" customHeight="1" x14ac:dyDescent="0.3">
      <c r="A54" s="33">
        <v>43555</v>
      </c>
      <c r="B54" s="31">
        <v>3327.2767976999994</v>
      </c>
      <c r="C54" s="31">
        <v>-8293.1726215400049</v>
      </c>
      <c r="D54" s="31">
        <v>11438.708876539997</v>
      </c>
      <c r="E54" s="31">
        <v>0</v>
      </c>
      <c r="F54" s="31">
        <v>-5872.5977448100002</v>
      </c>
      <c r="G54" s="31">
        <v>311.30262134999998</v>
      </c>
      <c r="H54" s="31">
        <v>0</v>
      </c>
      <c r="I54" s="31">
        <v>17000.003999999994</v>
      </c>
      <c r="J54" s="31">
        <v>117.31400000000001</v>
      </c>
      <c r="K54" s="31">
        <v>64.47668041</v>
      </c>
      <c r="L54" s="3"/>
      <c r="M54" s="14"/>
      <c r="N54" s="14"/>
      <c r="O54" s="14"/>
      <c r="P54" s="14"/>
      <c r="Q54" s="14"/>
      <c r="R54" s="15"/>
      <c r="S54" s="15"/>
      <c r="T54" s="14"/>
      <c r="U54" s="14"/>
      <c r="V54" s="15"/>
      <c r="W54" s="16"/>
    </row>
    <row r="55" spans="1:23" ht="15" customHeight="1" x14ac:dyDescent="0.3">
      <c r="A55" s="33">
        <v>43646</v>
      </c>
      <c r="B55" s="31">
        <v>503.21373404000315</v>
      </c>
      <c r="C55" s="31">
        <v>3782.7332788300087</v>
      </c>
      <c r="D55" s="31">
        <v>-3574.5498556700077</v>
      </c>
      <c r="E55" s="31">
        <v>0</v>
      </c>
      <c r="F55" s="31">
        <v>-2886.5690936800002</v>
      </c>
      <c r="G55" s="31">
        <v>312.03123801000004</v>
      </c>
      <c r="H55" s="31">
        <v>0</v>
      </c>
      <c r="I55" s="31">
        <v>-1000.0120000000047</v>
      </c>
      <c r="J55" s="31">
        <v>192.87830000000002</v>
      </c>
      <c r="K55" s="31">
        <v>102.15743804999993</v>
      </c>
      <c r="L55" s="3"/>
      <c r="M55" s="14"/>
      <c r="N55" s="14"/>
      <c r="O55" s="14"/>
      <c r="P55" s="14"/>
      <c r="Q55" s="14"/>
      <c r="R55" s="15"/>
      <c r="S55" s="15"/>
      <c r="T55" s="14"/>
      <c r="U55" s="14"/>
      <c r="V55" s="15"/>
      <c r="W55" s="16"/>
    </row>
    <row r="56" spans="1:23" ht="15" customHeight="1" x14ac:dyDescent="0.3">
      <c r="A56" s="33">
        <v>43738</v>
      </c>
      <c r="B56" s="31">
        <v>791.93920011999808</v>
      </c>
      <c r="C56" s="31">
        <v>-9648.0579806100013</v>
      </c>
      <c r="D56" s="31">
        <v>10388.593179970007</v>
      </c>
      <c r="E56" s="31">
        <v>0</v>
      </c>
      <c r="F56" s="31">
        <v>-2922.1901667900001</v>
      </c>
      <c r="G56" s="31">
        <v>310.77234676</v>
      </c>
      <c r="H56" s="31">
        <v>0</v>
      </c>
      <c r="I56" s="31">
        <v>13000.011000000008</v>
      </c>
      <c r="J56" s="31">
        <v>7.0304000000000002</v>
      </c>
      <c r="K56" s="31">
        <v>44.389632829999975</v>
      </c>
      <c r="L56" s="3"/>
      <c r="M56" s="14"/>
      <c r="N56" s="14"/>
      <c r="O56" s="14"/>
      <c r="P56" s="14"/>
      <c r="Q56" s="14"/>
      <c r="R56" s="15"/>
      <c r="S56" s="15"/>
      <c r="T56" s="14"/>
      <c r="U56" s="14"/>
      <c r="V56" s="15"/>
      <c r="W56" s="16"/>
    </row>
    <row r="57" spans="1:23" ht="15" customHeight="1" x14ac:dyDescent="0.3">
      <c r="A57" s="33">
        <v>43830</v>
      </c>
      <c r="B57" s="31">
        <v>155.78182992999677</v>
      </c>
      <c r="C57" s="31">
        <v>21326.729361920003</v>
      </c>
      <c r="D57" s="31">
        <v>-34585.609526599997</v>
      </c>
      <c r="E57" s="31">
        <v>0</v>
      </c>
      <c r="F57" s="31">
        <v>51.981450030000005</v>
      </c>
      <c r="G57" s="31">
        <v>362.40402337</v>
      </c>
      <c r="H57" s="31">
        <v>0</v>
      </c>
      <c r="I57" s="31">
        <v>-34999.99500000001</v>
      </c>
      <c r="J57" s="31">
        <v>13364.632470000004</v>
      </c>
      <c r="K57" s="31">
        <v>50.204252470000014</v>
      </c>
      <c r="L57" s="3"/>
      <c r="M57" s="14"/>
      <c r="N57" s="14"/>
      <c r="O57" s="14"/>
      <c r="P57" s="14"/>
      <c r="Q57" s="14"/>
      <c r="R57" s="15"/>
      <c r="S57" s="15"/>
      <c r="T57" s="14"/>
      <c r="U57" s="14"/>
      <c r="V57" s="15"/>
      <c r="W57" s="16"/>
    </row>
    <row r="58" spans="1:23" x14ac:dyDescent="0.2">
      <c r="A58" s="38" t="s">
        <v>37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</row>
    <row r="59" spans="1:23" x14ac:dyDescent="0.2">
      <c r="L59" s="3"/>
    </row>
    <row r="60" spans="1:23" x14ac:dyDescent="0.2">
      <c r="L60" s="3"/>
    </row>
    <row r="61" spans="1:23" x14ac:dyDescent="0.2">
      <c r="L61" s="3"/>
    </row>
    <row r="62" spans="1:23" x14ac:dyDescent="0.2">
      <c r="L62" s="3"/>
    </row>
    <row r="63" spans="1:23" x14ac:dyDescent="0.2">
      <c r="L63" s="3"/>
    </row>
    <row r="64" spans="1:23" x14ac:dyDescent="0.2">
      <c r="L64" s="3"/>
    </row>
    <row r="65" spans="12:12" x14ac:dyDescent="0.2">
      <c r="L65" s="3"/>
    </row>
    <row r="66" spans="12:12" x14ac:dyDescent="0.2">
      <c r="L66" s="3"/>
    </row>
    <row r="67" spans="12:12" x14ac:dyDescent="0.2">
      <c r="L67" s="3"/>
    </row>
    <row r="68" spans="12:12" x14ac:dyDescent="0.2">
      <c r="L68" s="3"/>
    </row>
    <row r="69" spans="12:12" x14ac:dyDescent="0.2">
      <c r="L69" s="3"/>
    </row>
    <row r="70" spans="12:12" x14ac:dyDescent="0.2">
      <c r="L70" s="3"/>
    </row>
    <row r="71" spans="12:12" x14ac:dyDescent="0.2">
      <c r="L71" s="3"/>
    </row>
    <row r="72" spans="12:12" x14ac:dyDescent="0.2">
      <c r="L72" s="3"/>
    </row>
    <row r="73" spans="12:12" x14ac:dyDescent="0.2">
      <c r="L73" s="3"/>
    </row>
    <row r="74" spans="12:12" x14ac:dyDescent="0.2">
      <c r="L74" s="3"/>
    </row>
    <row r="75" spans="12:12" x14ac:dyDescent="0.2">
      <c r="L75" s="3"/>
    </row>
    <row r="76" spans="12:12" x14ac:dyDescent="0.2">
      <c r="L76" s="3"/>
    </row>
    <row r="77" spans="12:12" x14ac:dyDescent="0.2">
      <c r="L77" s="3"/>
    </row>
    <row r="78" spans="12:12" x14ac:dyDescent="0.2">
      <c r="L78" s="3"/>
    </row>
    <row r="79" spans="12:12" x14ac:dyDescent="0.2">
      <c r="L79" s="3"/>
    </row>
    <row r="80" spans="12:12" x14ac:dyDescent="0.2">
      <c r="L80" s="3"/>
    </row>
    <row r="81" spans="12:12" x14ac:dyDescent="0.2">
      <c r="L81" s="3"/>
    </row>
    <row r="82" spans="12:12" x14ac:dyDescent="0.2">
      <c r="L82" s="3"/>
    </row>
    <row r="83" spans="12:12" x14ac:dyDescent="0.2">
      <c r="L83" s="3"/>
    </row>
    <row r="84" spans="12:12" x14ac:dyDescent="0.2">
      <c r="L84" s="3"/>
    </row>
  </sheetData>
  <mergeCells count="7">
    <mergeCell ref="A58:M58"/>
    <mergeCell ref="A9:K9"/>
    <mergeCell ref="A45:K45"/>
    <mergeCell ref="A1:K1"/>
    <mergeCell ref="A2:K2"/>
    <mergeCell ref="A3:K3"/>
    <mergeCell ref="D4:I4"/>
  </mergeCells>
  <phoneticPr fontId="0" type="noConversion"/>
  <printOptions horizontalCentered="1"/>
  <pageMargins left="0.47244094488188981" right="0.74803149606299213" top="0.62992125984251968" bottom="0.6692913385826772" header="0.35433070866141736" footer="0.39370078740157483"/>
  <pageSetup paperSize="9" scale="8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pageSetUpPr fitToPage="1"/>
  </sheetPr>
  <dimension ref="A1:Z29"/>
  <sheetViews>
    <sheetView rightToLeft="1" tabSelected="1" zoomScaleNormal="100" workbookViewId="0">
      <selection activeCell="F7" sqref="E7:F7"/>
    </sheetView>
  </sheetViews>
  <sheetFormatPr defaultRowHeight="12.75" x14ac:dyDescent="0.2"/>
  <cols>
    <col min="1" max="1" width="3.28515625" style="5" bestFit="1" customWidth="1"/>
    <col min="2" max="2" width="15.7109375" style="5" bestFit="1" customWidth="1"/>
    <col min="3" max="3" width="68.140625" style="5" customWidth="1"/>
    <col min="4" max="4" width="7" style="5" bestFit="1" customWidth="1"/>
    <col min="5" max="5" width="7.28515625" style="5" bestFit="1" customWidth="1"/>
    <col min="6" max="6" width="10" style="5" bestFit="1" customWidth="1"/>
    <col min="7" max="7" width="13.5703125" style="5" customWidth="1"/>
    <col min="8" max="16384" width="9.140625" style="5"/>
  </cols>
  <sheetData>
    <row r="1" spans="1:26" x14ac:dyDescent="0.2">
      <c r="A1" s="44" t="s">
        <v>110</v>
      </c>
      <c r="B1" s="44"/>
      <c r="C1" s="44"/>
      <c r="D1" s="44"/>
      <c r="E1" s="44"/>
      <c r="F1" s="44"/>
      <c r="G1" s="44"/>
    </row>
    <row r="2" spans="1:26" x14ac:dyDescent="0.2">
      <c r="B2" s="6"/>
      <c r="C2" s="6"/>
      <c r="D2" s="6"/>
      <c r="E2" s="6"/>
      <c r="F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x14ac:dyDescent="0.2">
      <c r="A3" s="49" t="s">
        <v>23</v>
      </c>
      <c r="B3" s="50"/>
      <c r="C3" s="17" t="s">
        <v>24</v>
      </c>
      <c r="D3" s="25" t="s">
        <v>38</v>
      </c>
      <c r="E3" s="25" t="s">
        <v>39</v>
      </c>
      <c r="F3" s="17" t="s">
        <v>40</v>
      </c>
      <c r="G3" s="17" t="s">
        <v>41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">
      <c r="A4" s="51" t="s">
        <v>26</v>
      </c>
      <c r="B4" s="52"/>
      <c r="C4" s="19" t="s">
        <v>49</v>
      </c>
      <c r="D4" s="20" t="s">
        <v>42</v>
      </c>
      <c r="E4" s="21" t="s">
        <v>25</v>
      </c>
      <c r="F4" s="20" t="s">
        <v>43</v>
      </c>
      <c r="G4" s="45" t="s">
        <v>44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">
      <c r="A5" s="51" t="s">
        <v>34</v>
      </c>
      <c r="B5" s="52"/>
      <c r="C5" s="19" t="s">
        <v>45</v>
      </c>
      <c r="D5" s="20" t="s">
        <v>42</v>
      </c>
      <c r="E5" s="21" t="s">
        <v>25</v>
      </c>
      <c r="F5" s="20" t="s">
        <v>43</v>
      </c>
      <c r="G5" s="4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">
      <c r="A6" s="48" t="s">
        <v>22</v>
      </c>
      <c r="B6" s="26" t="s">
        <v>27</v>
      </c>
      <c r="C6" s="19" t="s">
        <v>50</v>
      </c>
      <c r="D6" s="20" t="s">
        <v>42</v>
      </c>
      <c r="E6" s="21" t="s">
        <v>25</v>
      </c>
      <c r="F6" s="20" t="s">
        <v>43</v>
      </c>
      <c r="G6" s="46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8.25" x14ac:dyDescent="0.2">
      <c r="A7" s="48"/>
      <c r="B7" s="18" t="s">
        <v>28</v>
      </c>
      <c r="C7" s="22" t="s">
        <v>51</v>
      </c>
      <c r="D7" s="20" t="s">
        <v>42</v>
      </c>
      <c r="E7" s="21" t="s">
        <v>25</v>
      </c>
      <c r="F7" s="20" t="s">
        <v>43</v>
      </c>
      <c r="G7" s="4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x14ac:dyDescent="0.2">
      <c r="A8" s="48"/>
      <c r="B8" s="18" t="s">
        <v>29</v>
      </c>
      <c r="C8" s="23" t="s">
        <v>46</v>
      </c>
      <c r="D8" s="20" t="s">
        <v>42</v>
      </c>
      <c r="E8" s="21" t="s">
        <v>25</v>
      </c>
      <c r="F8" s="20" t="s">
        <v>43</v>
      </c>
      <c r="G8" s="4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8.25" x14ac:dyDescent="0.2">
      <c r="A9" s="48"/>
      <c r="B9" s="18" t="s">
        <v>30</v>
      </c>
      <c r="C9" s="23" t="s">
        <v>52</v>
      </c>
      <c r="D9" s="20" t="s">
        <v>42</v>
      </c>
      <c r="E9" s="21" t="s">
        <v>25</v>
      </c>
      <c r="F9" s="20" t="s">
        <v>43</v>
      </c>
      <c r="G9" s="46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x14ac:dyDescent="0.2">
      <c r="A10" s="48"/>
      <c r="B10" s="18" t="s">
        <v>16</v>
      </c>
      <c r="C10" s="23" t="s">
        <v>53</v>
      </c>
      <c r="D10" s="20" t="s">
        <v>42</v>
      </c>
      <c r="E10" s="21" t="s">
        <v>25</v>
      </c>
      <c r="F10" s="20" t="s">
        <v>43</v>
      </c>
      <c r="G10" s="4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x14ac:dyDescent="0.2">
      <c r="A11" s="48"/>
      <c r="B11" s="27" t="s">
        <v>31</v>
      </c>
      <c r="C11" s="23" t="s">
        <v>47</v>
      </c>
      <c r="D11" s="20" t="s">
        <v>42</v>
      </c>
      <c r="E11" s="21" t="s">
        <v>25</v>
      </c>
      <c r="F11" s="20" t="s">
        <v>43</v>
      </c>
      <c r="G11" s="4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2">
      <c r="A12" s="51" t="s">
        <v>32</v>
      </c>
      <c r="B12" s="52"/>
      <c r="C12" s="23" t="s">
        <v>54</v>
      </c>
      <c r="D12" s="20" t="s">
        <v>42</v>
      </c>
      <c r="E12" s="21" t="s">
        <v>25</v>
      </c>
      <c r="F12" s="20" t="s">
        <v>43</v>
      </c>
      <c r="G12" s="4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2">
      <c r="A13" s="51" t="s">
        <v>33</v>
      </c>
      <c r="B13" s="52"/>
      <c r="C13" s="23" t="s">
        <v>48</v>
      </c>
      <c r="D13" s="20" t="s">
        <v>42</v>
      </c>
      <c r="E13" s="21" t="s">
        <v>25</v>
      </c>
      <c r="F13" s="20" t="s">
        <v>43</v>
      </c>
      <c r="G13" s="4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C15" s="2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C16" s="2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3:26" x14ac:dyDescent="0.2">
      <c r="C17" s="2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3:26" x14ac:dyDescent="0.2">
      <c r="C18" s="2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3:26" x14ac:dyDescent="0.2"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3:26" x14ac:dyDescent="0.2">
      <c r="C20" s="2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3:26" x14ac:dyDescent="0.2">
      <c r="C21" s="2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3:26" x14ac:dyDescent="0.2">
      <c r="C22" s="2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3:26" x14ac:dyDescent="0.2">
      <c r="C23" s="2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3:26" x14ac:dyDescent="0.2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3:26" x14ac:dyDescent="0.2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3:26" x14ac:dyDescent="0.2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3:26" x14ac:dyDescent="0.2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3:26" x14ac:dyDescent="0.2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3:26" x14ac:dyDescent="0.2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</sheetData>
  <mergeCells count="8">
    <mergeCell ref="A1:G1"/>
    <mergeCell ref="G4:G13"/>
    <mergeCell ref="A6:A11"/>
    <mergeCell ref="A3:B3"/>
    <mergeCell ref="A4:B4"/>
    <mergeCell ref="A5:B5"/>
    <mergeCell ref="A12:B12"/>
    <mergeCell ref="A13:B13"/>
  </mergeCells>
  <phoneticPr fontId="0" type="noConversion"/>
  <printOptions horizontalCentered="1"/>
  <pageMargins left="0.74803149606299213" right="0.74803149606299213" top="1.3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A1"/>
  <sheetViews>
    <sheetView rightToLeft="1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/>
  <dimension ref="A1"/>
  <sheetViews>
    <sheetView rightToLeft="1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A1"/>
  <sheetViews>
    <sheetView rightToLeft="1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/>
  <dimension ref="A1"/>
  <sheetViews>
    <sheetView rightToLeft="1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1"/>
  <sheetViews>
    <sheetView rightToLeft="1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/>
  <dimension ref="A1"/>
  <sheetViews>
    <sheetView rightToLeft="1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/>
  <dimension ref="A1"/>
  <sheetViews>
    <sheetView rightToLeft="1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rightToLeft="1" workbookViewId="0"/>
  </sheetViews>
  <sheetFormatPr defaultRowHeight="12.75" x14ac:dyDescent="0.2"/>
  <sheetData>
    <row r="1" spans="1:14" x14ac:dyDescent="0.2">
      <c r="A1">
        <v>22</v>
      </c>
      <c r="B1" t="s">
        <v>111</v>
      </c>
    </row>
    <row r="2" spans="1:14" x14ac:dyDescent="0.2">
      <c r="A2" s="34" t="s">
        <v>60</v>
      </c>
      <c r="B2" t="s">
        <v>61</v>
      </c>
      <c r="C2" t="s">
        <v>97</v>
      </c>
      <c r="D2">
        <v>31412</v>
      </c>
      <c r="E2" s="37">
        <v>43902.472025462965</v>
      </c>
      <c r="F2" t="b">
        <v>1</v>
      </c>
      <c r="G2" s="34" t="s">
        <v>85</v>
      </c>
      <c r="H2" s="34" t="s">
        <v>73</v>
      </c>
      <c r="I2">
        <v>2019</v>
      </c>
      <c r="J2">
        <v>0</v>
      </c>
      <c r="K2" s="34" t="s">
        <v>74</v>
      </c>
      <c r="L2" t="b">
        <v>0</v>
      </c>
      <c r="M2" t="b">
        <v>0</v>
      </c>
      <c r="N2" t="b">
        <v>0</v>
      </c>
    </row>
    <row r="3" spans="1:14" x14ac:dyDescent="0.2">
      <c r="A3" s="34" t="s">
        <v>60</v>
      </c>
      <c r="B3" t="s">
        <v>62</v>
      </c>
      <c r="C3" t="s">
        <v>97</v>
      </c>
      <c r="D3">
        <v>1867.8169999999998</v>
      </c>
      <c r="E3" s="37">
        <v>43902.472025462965</v>
      </c>
      <c r="F3" t="b">
        <v>1</v>
      </c>
      <c r="G3" s="34" t="s">
        <v>72</v>
      </c>
      <c r="H3" s="34" t="s">
        <v>73</v>
      </c>
      <c r="I3">
        <v>2019</v>
      </c>
      <c r="J3">
        <v>0</v>
      </c>
      <c r="K3" s="34" t="s">
        <v>74</v>
      </c>
      <c r="L3" t="b">
        <v>0</v>
      </c>
      <c r="M3" t="b">
        <v>0</v>
      </c>
      <c r="N3" t="b">
        <v>0</v>
      </c>
    </row>
    <row r="4" spans="1:14" x14ac:dyDescent="0.2">
      <c r="A4" s="34" t="s">
        <v>60</v>
      </c>
      <c r="B4" t="s">
        <v>63</v>
      </c>
      <c r="C4" t="s">
        <v>97</v>
      </c>
      <c r="D4">
        <v>1038.7929999999997</v>
      </c>
      <c r="E4" s="37">
        <v>43902.472025462965</v>
      </c>
      <c r="F4" t="b">
        <v>1</v>
      </c>
      <c r="G4" s="34" t="s">
        <v>75</v>
      </c>
      <c r="H4" s="34" t="s">
        <v>73</v>
      </c>
      <c r="I4">
        <v>2019</v>
      </c>
      <c r="J4">
        <v>0</v>
      </c>
      <c r="K4" s="34" t="s">
        <v>74</v>
      </c>
      <c r="L4" t="b">
        <v>0</v>
      </c>
      <c r="M4" t="b">
        <v>0</v>
      </c>
      <c r="N4" t="b">
        <v>0</v>
      </c>
    </row>
    <row r="5" spans="1:14" x14ac:dyDescent="0.2">
      <c r="A5" s="34" t="s">
        <v>60</v>
      </c>
      <c r="B5" t="s">
        <v>64</v>
      </c>
      <c r="C5" t="s">
        <v>97</v>
      </c>
      <c r="D5">
        <v>-1835.2540000000001</v>
      </c>
      <c r="E5" s="37">
        <v>43902.472025462965</v>
      </c>
      <c r="F5" t="b">
        <v>1</v>
      </c>
      <c r="G5" s="34" t="s">
        <v>76</v>
      </c>
      <c r="H5" s="34" t="s">
        <v>73</v>
      </c>
      <c r="I5">
        <v>2019</v>
      </c>
      <c r="J5">
        <v>0</v>
      </c>
      <c r="K5" s="34" t="s">
        <v>74</v>
      </c>
      <c r="L5" t="b">
        <v>0</v>
      </c>
      <c r="M5" t="b">
        <v>0</v>
      </c>
      <c r="N5" t="b">
        <v>0</v>
      </c>
    </row>
    <row r="6" spans="1:14" x14ac:dyDescent="0.2">
      <c r="A6" s="34" t="s">
        <v>60</v>
      </c>
      <c r="B6" t="s">
        <v>65</v>
      </c>
      <c r="C6" t="s">
        <v>97</v>
      </c>
      <c r="D6">
        <v>-26.040999999999997</v>
      </c>
      <c r="E6" s="37">
        <v>43902.472025462965</v>
      </c>
      <c r="F6" t="b">
        <v>1</v>
      </c>
      <c r="G6" s="34" t="s">
        <v>77</v>
      </c>
      <c r="H6" s="34" t="s">
        <v>73</v>
      </c>
      <c r="I6">
        <v>2019</v>
      </c>
      <c r="J6">
        <v>0</v>
      </c>
      <c r="K6" s="34" t="s">
        <v>74</v>
      </c>
      <c r="L6" t="b">
        <v>0</v>
      </c>
      <c r="M6" t="b">
        <v>0</v>
      </c>
      <c r="N6" t="b">
        <v>0</v>
      </c>
    </row>
    <row r="7" spans="1:14" x14ac:dyDescent="0.2">
      <c r="A7" s="34" t="s">
        <v>60</v>
      </c>
      <c r="B7" t="s">
        <v>66</v>
      </c>
      <c r="C7" t="s">
        <v>97</v>
      </c>
      <c r="D7">
        <v>-73.182000000000016</v>
      </c>
      <c r="E7" s="37">
        <v>43902.472025462965</v>
      </c>
      <c r="F7" t="b">
        <v>1</v>
      </c>
      <c r="G7" s="34" t="s">
        <v>78</v>
      </c>
      <c r="H7" s="34" t="s">
        <v>73</v>
      </c>
      <c r="I7">
        <v>2019</v>
      </c>
      <c r="J7">
        <v>0</v>
      </c>
      <c r="K7" s="34" t="s">
        <v>74</v>
      </c>
      <c r="L7" t="b">
        <v>0</v>
      </c>
      <c r="M7" t="b">
        <v>0</v>
      </c>
      <c r="N7" t="b">
        <v>0</v>
      </c>
    </row>
    <row r="8" spans="1:14" x14ac:dyDescent="0.2">
      <c r="A8" s="34" t="s">
        <v>60</v>
      </c>
      <c r="B8" t="s">
        <v>67</v>
      </c>
      <c r="C8" t="s">
        <v>97</v>
      </c>
      <c r="D8">
        <v>-1736.0310000000002</v>
      </c>
      <c r="E8" s="37">
        <v>43902.472025462965</v>
      </c>
      <c r="F8" t="b">
        <v>1</v>
      </c>
      <c r="G8" s="34" t="s">
        <v>79</v>
      </c>
      <c r="H8" s="34" t="s">
        <v>73</v>
      </c>
      <c r="I8">
        <v>2019</v>
      </c>
      <c r="J8">
        <v>0</v>
      </c>
      <c r="K8" s="34" t="s">
        <v>74</v>
      </c>
      <c r="L8" t="b">
        <v>0</v>
      </c>
      <c r="M8" t="b">
        <v>0</v>
      </c>
      <c r="N8" t="b">
        <v>0</v>
      </c>
    </row>
    <row r="9" spans="1:14" x14ac:dyDescent="0.2">
      <c r="A9" s="34" t="s">
        <v>60</v>
      </c>
      <c r="B9" t="s">
        <v>68</v>
      </c>
      <c r="C9" t="s">
        <v>97</v>
      </c>
      <c r="E9" s="37">
        <v>43902.472025462965</v>
      </c>
      <c r="F9" t="b">
        <v>1</v>
      </c>
      <c r="G9" s="34" t="s">
        <v>80</v>
      </c>
      <c r="H9" s="34" t="s">
        <v>73</v>
      </c>
      <c r="I9">
        <v>2019</v>
      </c>
      <c r="J9">
        <v>0</v>
      </c>
      <c r="K9" s="34" t="s">
        <v>74</v>
      </c>
      <c r="L9" t="b">
        <v>0</v>
      </c>
      <c r="M9" t="b">
        <v>0</v>
      </c>
      <c r="N9" t="b">
        <v>0</v>
      </c>
    </row>
    <row r="10" spans="1:14" x14ac:dyDescent="0.2">
      <c r="A10" s="34" t="s">
        <v>60</v>
      </c>
      <c r="B10" t="s">
        <v>69</v>
      </c>
      <c r="C10" t="s">
        <v>97</v>
      </c>
      <c r="E10" s="37">
        <v>43902.472025462965</v>
      </c>
      <c r="F10" t="b">
        <v>1</v>
      </c>
      <c r="G10" s="34" t="s">
        <v>81</v>
      </c>
      <c r="H10" s="34" t="s">
        <v>73</v>
      </c>
      <c r="I10">
        <v>2019</v>
      </c>
      <c r="J10">
        <v>0</v>
      </c>
      <c r="K10" s="34" t="s">
        <v>74</v>
      </c>
      <c r="L10" t="b">
        <v>0</v>
      </c>
      <c r="M10" t="b">
        <v>0</v>
      </c>
      <c r="N10" t="b">
        <v>0</v>
      </c>
    </row>
    <row r="11" spans="1:14" x14ac:dyDescent="0.2">
      <c r="A11" s="34" t="s">
        <v>60</v>
      </c>
      <c r="B11" t="s">
        <v>70</v>
      </c>
      <c r="C11" t="s">
        <v>97</v>
      </c>
      <c r="D11">
        <v>768.89100000000008</v>
      </c>
      <c r="E11" s="37">
        <v>43902.472025462965</v>
      </c>
      <c r="F11" t="b">
        <v>1</v>
      </c>
      <c r="G11" s="34" t="s">
        <v>82</v>
      </c>
      <c r="H11" s="34" t="s">
        <v>73</v>
      </c>
      <c r="I11">
        <v>2019</v>
      </c>
      <c r="J11">
        <v>0</v>
      </c>
      <c r="K11" s="34" t="s">
        <v>74</v>
      </c>
      <c r="L11" t="b">
        <v>0</v>
      </c>
      <c r="M11" t="b">
        <v>0</v>
      </c>
      <c r="N11" t="b">
        <v>0</v>
      </c>
    </row>
    <row r="12" spans="1:14" x14ac:dyDescent="0.2">
      <c r="A12" s="34" t="s">
        <v>60</v>
      </c>
      <c r="B12" t="s">
        <v>71</v>
      </c>
      <c r="C12" t="s">
        <v>97</v>
      </c>
      <c r="D12">
        <v>1895.3870000000002</v>
      </c>
      <c r="E12" s="37">
        <v>43902.472025462965</v>
      </c>
      <c r="F12" t="b">
        <v>1</v>
      </c>
      <c r="G12" s="34" t="s">
        <v>83</v>
      </c>
      <c r="H12" s="34" t="s">
        <v>73</v>
      </c>
      <c r="I12">
        <v>2019</v>
      </c>
      <c r="J12">
        <v>0</v>
      </c>
      <c r="K12" s="34" t="s">
        <v>74</v>
      </c>
      <c r="L12" t="b">
        <v>0</v>
      </c>
      <c r="M12" t="b">
        <v>0</v>
      </c>
      <c r="N12" t="b">
        <v>0</v>
      </c>
    </row>
    <row r="13" spans="1:14" x14ac:dyDescent="0.2">
      <c r="A13" s="34" t="s">
        <v>60</v>
      </c>
      <c r="B13" t="s">
        <v>98</v>
      </c>
      <c r="C13" t="s">
        <v>84</v>
      </c>
      <c r="D13">
        <v>42825</v>
      </c>
      <c r="E13" s="37">
        <v>43902.472025462965</v>
      </c>
      <c r="F13" t="b">
        <v>1</v>
      </c>
      <c r="G13" s="34" t="s">
        <v>85</v>
      </c>
      <c r="H13">
        <v>2017</v>
      </c>
      <c r="I13">
        <v>2019</v>
      </c>
      <c r="J13">
        <v>0</v>
      </c>
      <c r="K13" s="34" t="s">
        <v>86</v>
      </c>
      <c r="L13" t="b">
        <v>0</v>
      </c>
      <c r="M13" t="b">
        <v>0</v>
      </c>
      <c r="N13" t="b">
        <v>0</v>
      </c>
    </row>
    <row r="14" spans="1:14" x14ac:dyDescent="0.2">
      <c r="A14" s="34" t="s">
        <v>60</v>
      </c>
      <c r="B14" t="s">
        <v>99</v>
      </c>
      <c r="C14" t="s">
        <v>84</v>
      </c>
      <c r="D14">
        <v>6848.7921349100006</v>
      </c>
      <c r="E14" s="37">
        <v>43902.472025462965</v>
      </c>
      <c r="F14" t="b">
        <v>1</v>
      </c>
      <c r="G14" s="34" t="s">
        <v>87</v>
      </c>
      <c r="H14">
        <v>2017</v>
      </c>
      <c r="I14">
        <v>2019</v>
      </c>
      <c r="J14">
        <v>0</v>
      </c>
      <c r="K14" s="34" t="s">
        <v>86</v>
      </c>
      <c r="L14" t="b">
        <v>0</v>
      </c>
      <c r="M14" t="b">
        <v>0</v>
      </c>
      <c r="N14" t="b">
        <v>0</v>
      </c>
    </row>
    <row r="15" spans="1:14" x14ac:dyDescent="0.2">
      <c r="A15" s="34" t="s">
        <v>60</v>
      </c>
      <c r="B15" t="s">
        <v>100</v>
      </c>
      <c r="C15" t="s">
        <v>84</v>
      </c>
      <c r="D15">
        <v>-12869.171800619999</v>
      </c>
      <c r="E15" s="37">
        <v>43902.472025462965</v>
      </c>
      <c r="F15" t="b">
        <v>1</v>
      </c>
      <c r="G15" s="34" t="s">
        <v>88</v>
      </c>
      <c r="H15">
        <v>2017</v>
      </c>
      <c r="I15">
        <v>2019</v>
      </c>
      <c r="J15">
        <v>0</v>
      </c>
      <c r="K15" s="34" t="s">
        <v>86</v>
      </c>
      <c r="L15" t="b">
        <v>0</v>
      </c>
      <c r="M15" t="b">
        <v>0</v>
      </c>
      <c r="N15" t="b">
        <v>0</v>
      </c>
    </row>
    <row r="16" spans="1:14" x14ac:dyDescent="0.2">
      <c r="A16" s="34" t="s">
        <v>60</v>
      </c>
      <c r="B16" t="s">
        <v>101</v>
      </c>
      <c r="C16" t="s">
        <v>84</v>
      </c>
      <c r="D16">
        <v>8300.2966746599996</v>
      </c>
      <c r="E16" s="37">
        <v>43902.472025462965</v>
      </c>
      <c r="F16" t="b">
        <v>1</v>
      </c>
      <c r="G16" s="34" t="s">
        <v>89</v>
      </c>
      <c r="H16">
        <v>2017</v>
      </c>
      <c r="I16">
        <v>2019</v>
      </c>
      <c r="J16">
        <v>0</v>
      </c>
      <c r="K16" s="34" t="s">
        <v>86</v>
      </c>
      <c r="L16" t="b">
        <v>0</v>
      </c>
      <c r="M16" t="b">
        <v>0</v>
      </c>
      <c r="N16" t="b">
        <v>0</v>
      </c>
    </row>
    <row r="17" spans="1:14" x14ac:dyDescent="0.2">
      <c r="A17" s="34" t="s">
        <v>60</v>
      </c>
      <c r="B17" t="s">
        <v>102</v>
      </c>
      <c r="C17" t="s">
        <v>84</v>
      </c>
      <c r="D17">
        <v>0</v>
      </c>
      <c r="E17" s="37">
        <v>43902.472025462965</v>
      </c>
      <c r="F17" t="b">
        <v>1</v>
      </c>
      <c r="G17" s="34" t="s">
        <v>90</v>
      </c>
      <c r="H17">
        <v>2017</v>
      </c>
      <c r="I17">
        <v>2019</v>
      </c>
      <c r="J17">
        <v>0</v>
      </c>
      <c r="K17" s="34" t="s">
        <v>86</v>
      </c>
      <c r="L17" t="b">
        <v>0</v>
      </c>
      <c r="M17" t="b">
        <v>0</v>
      </c>
      <c r="N17" t="b">
        <v>0</v>
      </c>
    </row>
    <row r="18" spans="1:14" x14ac:dyDescent="0.2">
      <c r="A18" s="34" t="s">
        <v>60</v>
      </c>
      <c r="B18" t="s">
        <v>103</v>
      </c>
      <c r="C18" t="s">
        <v>84</v>
      </c>
      <c r="D18">
        <v>3038.22500175</v>
      </c>
      <c r="E18" s="37">
        <v>43902.472025462965</v>
      </c>
      <c r="F18" t="b">
        <v>1</v>
      </c>
      <c r="G18" s="34" t="s">
        <v>91</v>
      </c>
      <c r="H18">
        <v>2017</v>
      </c>
      <c r="I18">
        <v>2019</v>
      </c>
      <c r="J18">
        <v>0</v>
      </c>
      <c r="K18" s="34" t="s">
        <v>86</v>
      </c>
      <c r="L18" t="b">
        <v>0</v>
      </c>
      <c r="M18" t="b">
        <v>0</v>
      </c>
      <c r="N18" t="b">
        <v>0</v>
      </c>
    </row>
    <row r="19" spans="1:14" x14ac:dyDescent="0.2">
      <c r="A19" s="34" t="s">
        <v>60</v>
      </c>
      <c r="B19" t="s">
        <v>104</v>
      </c>
      <c r="C19" t="s">
        <v>84</v>
      </c>
      <c r="D19">
        <v>262.07767290999999</v>
      </c>
      <c r="E19" s="37">
        <v>43902.472025462965</v>
      </c>
      <c r="F19" t="b">
        <v>1</v>
      </c>
      <c r="G19" s="34" t="s">
        <v>92</v>
      </c>
      <c r="H19">
        <v>2017</v>
      </c>
      <c r="I19">
        <v>2019</v>
      </c>
      <c r="J19">
        <v>0</v>
      </c>
      <c r="K19" s="34" t="s">
        <v>86</v>
      </c>
      <c r="L19" t="b">
        <v>0</v>
      </c>
      <c r="M19" t="b">
        <v>0</v>
      </c>
      <c r="N19" t="b">
        <v>0</v>
      </c>
    </row>
    <row r="20" spans="1:14" x14ac:dyDescent="0.2">
      <c r="A20" s="34" t="s">
        <v>60</v>
      </c>
      <c r="B20" t="s">
        <v>105</v>
      </c>
      <c r="C20" t="s">
        <v>84</v>
      </c>
      <c r="D20">
        <v>0</v>
      </c>
      <c r="E20" s="37">
        <v>43902.472025462965</v>
      </c>
      <c r="F20" t="b">
        <v>1</v>
      </c>
      <c r="G20" s="34" t="s">
        <v>93</v>
      </c>
      <c r="H20">
        <v>2017</v>
      </c>
      <c r="I20">
        <v>2019</v>
      </c>
      <c r="J20">
        <v>0</v>
      </c>
      <c r="K20" s="34" t="s">
        <v>86</v>
      </c>
      <c r="L20" t="b">
        <v>0</v>
      </c>
      <c r="M20" t="b">
        <v>0</v>
      </c>
      <c r="N20" t="b">
        <v>0</v>
      </c>
    </row>
    <row r="21" spans="1:14" x14ac:dyDescent="0.2">
      <c r="A21" s="34" t="s">
        <v>60</v>
      </c>
      <c r="B21" t="s">
        <v>106</v>
      </c>
      <c r="C21" t="s">
        <v>84</v>
      </c>
      <c r="D21">
        <v>4999.9940000000006</v>
      </c>
      <c r="E21" s="37">
        <v>43902.472025462965</v>
      </c>
      <c r="F21" t="b">
        <v>1</v>
      </c>
      <c r="G21" s="34" t="s">
        <v>94</v>
      </c>
      <c r="H21">
        <v>2017</v>
      </c>
      <c r="I21">
        <v>2019</v>
      </c>
      <c r="J21">
        <v>0</v>
      </c>
      <c r="K21" s="34" t="s">
        <v>86</v>
      </c>
      <c r="L21" t="b">
        <v>0</v>
      </c>
      <c r="M21" t="b">
        <v>0</v>
      </c>
      <c r="N21" t="b">
        <v>0</v>
      </c>
    </row>
    <row r="22" spans="1:14" x14ac:dyDescent="0.2">
      <c r="A22" s="34" t="s">
        <v>60</v>
      </c>
      <c r="B22" t="s">
        <v>107</v>
      </c>
      <c r="C22" t="s">
        <v>84</v>
      </c>
      <c r="D22">
        <v>11096.140000000001</v>
      </c>
      <c r="E22" s="37">
        <v>43902.472025462965</v>
      </c>
      <c r="F22" t="b">
        <v>1</v>
      </c>
      <c r="G22" s="34" t="s">
        <v>95</v>
      </c>
      <c r="H22">
        <v>2017</v>
      </c>
      <c r="I22">
        <v>2019</v>
      </c>
      <c r="J22">
        <v>0</v>
      </c>
      <c r="K22" s="34" t="s">
        <v>86</v>
      </c>
      <c r="L22" t="b">
        <v>0</v>
      </c>
      <c r="M22" t="b">
        <v>0</v>
      </c>
      <c r="N22" t="b">
        <v>0</v>
      </c>
    </row>
    <row r="23" spans="1:14" x14ac:dyDescent="0.2">
      <c r="A23" s="34" t="s">
        <v>60</v>
      </c>
      <c r="B23" t="s">
        <v>108</v>
      </c>
      <c r="C23" t="s">
        <v>84</v>
      </c>
      <c r="D23">
        <v>321.74333507</v>
      </c>
      <c r="E23" s="37">
        <v>43902.472025462965</v>
      </c>
      <c r="F23" t="b">
        <v>1</v>
      </c>
      <c r="G23" s="34" t="s">
        <v>96</v>
      </c>
      <c r="H23">
        <v>2017</v>
      </c>
      <c r="I23">
        <v>2019</v>
      </c>
      <c r="J23">
        <v>0</v>
      </c>
      <c r="K23" s="34" t="s">
        <v>86</v>
      </c>
      <c r="L23" t="b">
        <v>0</v>
      </c>
      <c r="M23" t="b">
        <v>0</v>
      </c>
      <c r="N23" t="b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1DCD3E13DCE00499028174F263B9301" ma:contentTypeVersion="4" ma:contentTypeDescription="צור מסמך חדש." ma:contentTypeScope="" ma:versionID="eebfd943ae08c6da724defa1082eb48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809385-0AB5-4E27-BA99-FA9F54152C4C}"/>
</file>

<file path=customXml/itemProps2.xml><?xml version="1.0" encoding="utf-8"?>
<ds:datastoreItem xmlns:ds="http://schemas.openxmlformats.org/officeDocument/2006/customXml" ds:itemID="{0DE519D6-8D54-420B-A0E4-41E4F3261A4F}"/>
</file>

<file path=customXml/itemProps3.xml><?xml version="1.0" encoding="utf-8"?>
<ds:datastoreItem xmlns:ds="http://schemas.openxmlformats.org/officeDocument/2006/customXml" ds:itemID="{34BEFD0B-3732-4720-A9C1-BA17EF7AC5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לוח ג-נ-6 (1)</vt:lpstr>
      <vt:lpstr>הסברים</vt:lpstr>
      <vt:lpstr>'לוח ג-נ-6 (1)'!WPrint_Area_W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דוח בנק ישראל - שוק הכספים</dc:title>
  <dc:creator>אוהד זדא</dc:creator>
  <cp:lastModifiedBy>אוהד זדא</cp:lastModifiedBy>
  <cp:lastPrinted>2013-03-10T09:43:07Z</cp:lastPrinted>
  <dcterms:created xsi:type="dcterms:W3CDTF">2003-03-20T11:59:10Z</dcterms:created>
  <dcterms:modified xsi:type="dcterms:W3CDTF">2020-03-12T09:46:43Z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0x01010061DCD3E13DCE00499028174F263B9301</vt:lpwstr>
  </property>
</Properties>
</file>