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metadata.xml" ContentType="application/vnd.openxmlformats-officedocument.spreadsheetml.sheetMetadata+xml"/>
  <Override PartName="/docProps/app.xml" ContentType="application/vnd.openxmlformats-officedocument.extended-properties+xml"/>
  <Override PartName="/docProps/core.xml" ContentType="application/vnd.openxmlformats-package.core-properties+xml"/>
  <Override PartName="/xl/volatileDependencies.xml" ContentType="application/vnd.openxmlformats-officedocument.spreadsheetml.volatileDependenc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290" yWindow="1275" windowWidth="15165" windowHeight="6810" tabRatio="857" firstSheet="1" activeTab="1"/>
  </bookViews>
  <sheets>
    <sheet name="FAME Persistence2" sheetId="258" state="veryHidden" r:id="rId1"/>
    <sheet name="data1" sheetId="5" r:id="rId2"/>
    <sheet name="data2" sheetId="178" r:id="rId3"/>
    <sheet name="data3" sheetId="239" r:id="rId4"/>
    <sheet name="data4" sheetId="35" r:id="rId5"/>
    <sheet name="data5" sheetId="46" r:id="rId6"/>
    <sheet name="data6" sheetId="41" r:id="rId7"/>
    <sheet name="data7" sheetId="7" r:id="rId8"/>
  </sheets>
  <definedNames>
    <definedName name="anscount" hidden="1">1</definedName>
    <definedName name="limcount" hidden="1">1</definedName>
    <definedName name="sencount" hidden="1">1</definedName>
  </definedNames>
  <calcPr calcId="145621"/>
  <pivotCaches>
    <pivotCache cacheId="13" r:id="rId9"/>
  </pivotCaches>
</workbook>
</file>

<file path=xl/calcChain.xml><?xml version="1.0" encoding="utf-8"?>
<calcChain xmlns="http://schemas.openxmlformats.org/spreadsheetml/2006/main">
  <c r="G2" i="7" l="1"/>
  <c r="D2" i="7"/>
  <c r="C2" i="7"/>
  <c r="F2" i="7"/>
  <c r="E2" i="7"/>
  <c r="H2" i="7"/>
  <c r="I2" i="7"/>
</calcChain>
</file>

<file path=xl/connections.xml><?xml version="1.0" encoding="utf-8"?>
<connections xmlns="http://schemas.openxmlformats.org/spreadsheetml/2006/main">
  <connection id="1" keepAlive="1" name="dwh-olap_olap FundDb Fact" type="5" refreshedVersion="4" background="1" refreshOnLoad="1" saveData="1">
    <dbPr connection="Provider=MSOLAP.4;Integrated Security=SSPI;Persist Security Info=True;Initial Catalog=FundDb;Data Source=olapprd;MDX Compatibility=1;Safety Options=2;MDX Missing Member Mode=Error" command="Fact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dwh-olap_olap FundDb Fact"/>
    <s v="[DimFundCatalog].[InvestmentHierarchy].[InvestmentGroup].&amp;[A15]"/>
    <s v="{[DimFundCatalog].[InvestmentHierarchy].[InvestmentGroup].&amp;[A07],[DimFundCatalog].[InvestmentHierarchy].[InvestmentGroup].&amp;[A08]}"/>
    <s v="[DimFundCatalog].[InvestmentHierarchy].[InvestmentGroup].&amp;[A02]"/>
    <s v="[DimFundCatalog].[InvestmentHierarchy].[InvestmentGroup].&amp;[A05]"/>
    <s v="[DimFundCatalog].[InvestmentHierarchy].[InvestmentGroup].&amp;[A14]"/>
    <s v="[DimFundCatalog].[InvestmentHierarchy].[InvestmentGroup].&amp;[A04]"/>
    <s v="[DimFundCatalog].[InvestmentHierarchy].[InvestmentGroup].&amp;[A03]"/>
  </metadataStrings>
  <mdxMetadata count="7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<sst xmlns="http://schemas.openxmlformats.org/spreadsheetml/2006/main" count="74" uniqueCount="50">
  <si>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</si>
  <si>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</si>
  <si>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</si>
  <si>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</si>
  <si>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</si>
  <si>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</si>
  <si>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</si>
  <si>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</si>
  <si>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</si>
  <si>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חודש</t>
  </si>
  <si>
    <t>נכסים אחרים</t>
  </si>
  <si>
    <t>סך הכל צבירה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</si>
  <si>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</si>
  <si>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</si>
  <si>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</si>
  <si>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</si>
  <si>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</si>
  <si>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</si>
  <si>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</si>
  <si>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</si>
  <si>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באחוזי תוצר (ציר ימני) 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</si>
  <si>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</si>
  <si>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</si>
  <si>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</si>
  <si>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</si>
  <si>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</si>
  <si>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</si>
  <si>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</si>
  <si>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שיעור חשיפה לנכסים זרים</t>
  </si>
  <si>
    <t>נכסים אחרים*</t>
  </si>
  <si>
    <t>אג"ח ממשלתיות ומק"ם</t>
  </si>
  <si>
    <t>אג"ח חברות סחיר</t>
  </si>
  <si>
    <t>מניות בארץ - סחיר</t>
  </si>
  <si>
    <t>data4</t>
  </si>
  <si>
    <t>$D$5</t>
  </si>
  <si>
    <t>$E$5</t>
  </si>
  <si>
    <t>$F$5</t>
  </si>
  <si>
    <t>$G$5</t>
  </si>
  <si>
    <t>$C$5</t>
  </si>
  <si>
    <t>12/18</t>
  </si>
  <si>
    <t>A1:A45</t>
  </si>
  <si>
    <t>convert(MSD_TOT_ASST_PENS_NEW.M,q,disc,End,d,on)/1000</t>
  </si>
  <si>
    <t>2008</t>
  </si>
  <si>
    <t>thisday(q)</t>
  </si>
  <si>
    <t>q</t>
  </si>
  <si>
    <t>convert(MSD_TOT_ASST_FUND.M,q,disc,End,d,on)/1000</t>
  </si>
  <si>
    <t>(convert(MSD_TOT_ASST_INSUR_YIELD.M,q,disc,End,d,on)+convert(MSD_TOT_ASST_INSUR_PROFIT.M,q,disc,End,d,on))/1000</t>
  </si>
  <si>
    <t>convert(MSD_TOT_ASST_KRN_HISHT.M,q,disc,End,d,on)/1000</t>
  </si>
  <si>
    <t>convert(MSD_TOT_ASST_PENS_OLD.M,q,disc,End,d,on)/1000</t>
  </si>
  <si>
    <t>data1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</si>
</sst>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mm/yy"/>
    <numFmt numFmtId="171" formatCode="_(* #,##0.00_);_(* \(#,##0.00\);_(* &quot;-&quot;??_);_(@_)"/>
    <numFmt numFmtId="172" formatCode="&quot;¤&quot;#,##0;\-&quot;¤&quot;#,##0"/>
    <numFmt numFmtId="173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9" applyNumberFormat="0" applyFont="0" applyAlignment="0" applyProtection="0"/>
    <xf numFmtId="9" fontId="4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2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10" applyNumberFormat="0" applyProtection="0">
      <alignment vertical="center"/>
    </xf>
    <xf numFmtId="4" fontId="26" fillId="43" borderId="11" applyNumberFormat="0" applyProtection="0">
      <alignment vertical="center"/>
    </xf>
    <xf numFmtId="4" fontId="27" fillId="44" borderId="10" applyNumberFormat="0" applyProtection="0">
      <alignment vertical="center"/>
    </xf>
    <xf numFmtId="4" fontId="28" fillId="43" borderId="11" applyNumberFormat="0" applyProtection="0">
      <alignment vertical="center"/>
    </xf>
    <xf numFmtId="4" fontId="5" fillId="44" borderId="10" applyNumberFormat="0" applyProtection="0">
      <alignment horizontal="left" vertical="center" indent="1"/>
    </xf>
    <xf numFmtId="4" fontId="26" fillId="43" borderId="11" applyNumberFormat="0" applyProtection="0">
      <alignment horizontal="left" vertical="center" indent="1"/>
    </xf>
    <xf numFmtId="0" fontId="29" fillId="43" borderId="11" applyNumberFormat="0" applyProtection="0">
      <alignment horizontal="left" vertical="top" indent="1"/>
    </xf>
    <xf numFmtId="0" fontId="26" fillId="43" borderId="11" applyNumberFormat="0" applyProtection="0">
      <alignment horizontal="left" vertical="top" indent="1"/>
    </xf>
    <xf numFmtId="4" fontId="5" fillId="17" borderId="1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10" applyNumberFormat="0" applyProtection="0">
      <alignment horizontal="right" vertical="center"/>
    </xf>
    <xf numFmtId="4" fontId="30" fillId="6" borderId="11" applyNumberFormat="0" applyProtection="0">
      <alignment horizontal="right" vertical="center"/>
    </xf>
    <xf numFmtId="4" fontId="5" fillId="46" borderId="10" applyNumberFormat="0" applyProtection="0">
      <alignment horizontal="right" vertical="center"/>
    </xf>
    <xf numFmtId="4" fontId="30" fillId="12" borderId="11" applyNumberFormat="0" applyProtection="0">
      <alignment horizontal="right" vertical="center"/>
    </xf>
    <xf numFmtId="4" fontId="5" fillId="47" borderId="12" applyNumberFormat="0" applyProtection="0">
      <alignment horizontal="right" vertical="center"/>
    </xf>
    <xf numFmtId="4" fontId="30" fillId="47" borderId="11" applyNumberFormat="0" applyProtection="0">
      <alignment horizontal="right" vertical="center"/>
    </xf>
    <xf numFmtId="4" fontId="5" fillId="14" borderId="10" applyNumberFormat="0" applyProtection="0">
      <alignment horizontal="right" vertical="center"/>
    </xf>
    <xf numFmtId="4" fontId="30" fillId="14" borderId="11" applyNumberFormat="0" applyProtection="0">
      <alignment horizontal="right" vertical="center"/>
    </xf>
    <xf numFmtId="4" fontId="5" fillId="18" borderId="10" applyNumberFormat="0" applyProtection="0">
      <alignment horizontal="right" vertical="center"/>
    </xf>
    <xf numFmtId="4" fontId="30" fillId="18" borderId="11" applyNumberFormat="0" applyProtection="0">
      <alignment horizontal="right" vertical="center"/>
    </xf>
    <xf numFmtId="4" fontId="5" fillId="48" borderId="10" applyNumberFormat="0" applyProtection="0">
      <alignment horizontal="right" vertical="center"/>
    </xf>
    <xf numFmtId="4" fontId="30" fillId="48" borderId="11" applyNumberFormat="0" applyProtection="0">
      <alignment horizontal="right" vertical="center"/>
    </xf>
    <xf numFmtId="4" fontId="5" fillId="49" borderId="10" applyNumberFormat="0" applyProtection="0">
      <alignment horizontal="right" vertical="center"/>
    </xf>
    <xf numFmtId="4" fontId="30" fillId="49" borderId="11" applyNumberFormat="0" applyProtection="0">
      <alignment horizontal="right" vertical="center"/>
    </xf>
    <xf numFmtId="4" fontId="5" fillId="50" borderId="10" applyNumberFormat="0" applyProtection="0">
      <alignment horizontal="right" vertical="center"/>
    </xf>
    <xf numFmtId="4" fontId="30" fillId="50" borderId="11" applyNumberFormat="0" applyProtection="0">
      <alignment horizontal="right" vertical="center"/>
    </xf>
    <xf numFmtId="4" fontId="5" fillId="13" borderId="10" applyNumberFormat="0" applyProtection="0">
      <alignment horizontal="right" vertical="center"/>
    </xf>
    <xf numFmtId="4" fontId="30" fillId="13" borderId="11" applyNumberFormat="0" applyProtection="0">
      <alignment horizontal="right" vertical="center"/>
    </xf>
    <xf numFmtId="4" fontId="5" fillId="51" borderId="12" applyNumberFormat="0" applyProtection="0">
      <alignment horizontal="left" vertical="center" indent="1"/>
    </xf>
    <xf numFmtId="4" fontId="26" fillId="51" borderId="13" applyNumberFormat="0" applyProtection="0">
      <alignment horizontal="left" vertical="center" indent="1"/>
    </xf>
    <xf numFmtId="4" fontId="4" fillId="52" borderId="12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12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10" applyNumberFormat="0" applyProtection="0">
      <alignment horizontal="right" vertical="center"/>
    </xf>
    <xf numFmtId="4" fontId="30" fillId="45" borderId="11" applyNumberFormat="0" applyProtection="0">
      <alignment horizontal="right" vertical="center"/>
    </xf>
    <xf numFmtId="4" fontId="5" fillId="53" borderId="12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12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10" applyNumberFormat="0" applyProtection="0">
      <alignment horizontal="left" vertical="center" indent="1"/>
    </xf>
    <xf numFmtId="0" fontId="4" fillId="52" borderId="11" applyNumberFormat="0" applyProtection="0">
      <alignment horizontal="left" vertical="center" indent="1"/>
    </xf>
    <xf numFmtId="0" fontId="5" fillId="52" borderId="11" applyNumberFormat="0" applyProtection="0">
      <alignment horizontal="left" vertical="top" indent="1"/>
    </xf>
    <xf numFmtId="0" fontId="4" fillId="52" borderId="11" applyNumberFormat="0" applyProtection="0">
      <alignment horizontal="left" vertical="top" indent="1"/>
    </xf>
    <xf numFmtId="0" fontId="5" fillId="55" borderId="10" applyNumberFormat="0" applyProtection="0">
      <alignment horizontal="left" vertical="center" indent="1"/>
    </xf>
    <xf numFmtId="0" fontId="4" fillId="45" borderId="11" applyNumberFormat="0" applyProtection="0">
      <alignment horizontal="left" vertical="center" indent="1"/>
    </xf>
    <xf numFmtId="0" fontId="5" fillId="45" borderId="11" applyNumberFormat="0" applyProtection="0">
      <alignment horizontal="left" vertical="top" indent="1"/>
    </xf>
    <xf numFmtId="0" fontId="4" fillId="45" borderId="11" applyNumberFormat="0" applyProtection="0">
      <alignment horizontal="left" vertical="top" indent="1"/>
    </xf>
    <xf numFmtId="0" fontId="5" fillId="11" borderId="10" applyNumberFormat="0" applyProtection="0">
      <alignment horizontal="left" vertical="center" indent="1"/>
    </xf>
    <xf numFmtId="0" fontId="4" fillId="11" borderId="11" applyNumberFormat="0" applyProtection="0">
      <alignment horizontal="left" vertical="center" indent="1"/>
    </xf>
    <xf numFmtId="0" fontId="5" fillId="11" borderId="11" applyNumberFormat="0" applyProtection="0">
      <alignment horizontal="left" vertical="top" indent="1"/>
    </xf>
    <xf numFmtId="0" fontId="4" fillId="11" borderId="11" applyNumberFormat="0" applyProtection="0">
      <alignment horizontal="left" vertical="top" indent="1"/>
    </xf>
    <xf numFmtId="0" fontId="5" fillId="53" borderId="10" applyNumberFormat="0" applyProtection="0">
      <alignment horizontal="left" vertical="center" indent="1"/>
    </xf>
    <xf numFmtId="0" fontId="4" fillId="53" borderId="11" applyNumberFormat="0" applyProtection="0">
      <alignment horizontal="left" vertical="center" indent="1"/>
    </xf>
    <xf numFmtId="0" fontId="5" fillId="53" borderId="11" applyNumberFormat="0" applyProtection="0">
      <alignment horizontal="left" vertical="top" indent="1"/>
    </xf>
    <xf numFmtId="0" fontId="4" fillId="53" borderId="11" applyNumberFormat="0" applyProtection="0">
      <alignment horizontal="left" vertical="top" indent="1"/>
    </xf>
    <xf numFmtId="0" fontId="5" fillId="56" borderId="14" applyNumberFormat="0">
      <protection locked="0"/>
    </xf>
    <xf numFmtId="0" fontId="4" fillId="56" borderId="1" applyNumberFormat="0">
      <protection locked="0"/>
    </xf>
    <xf numFmtId="0" fontId="32" fillId="52" borderId="15" applyBorder="0"/>
    <xf numFmtId="4" fontId="33" fillId="57" borderId="11" applyNumberFormat="0" applyProtection="0">
      <alignment vertical="center"/>
    </xf>
    <xf numFmtId="4" fontId="30" fillId="57" borderId="11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11" applyNumberFormat="0" applyProtection="0">
      <alignment vertical="center"/>
    </xf>
    <xf numFmtId="4" fontId="33" fillId="54" borderId="11" applyNumberFormat="0" applyProtection="0">
      <alignment horizontal="left" vertical="center" indent="1"/>
    </xf>
    <xf numFmtId="4" fontId="30" fillId="57" borderId="11" applyNumberFormat="0" applyProtection="0">
      <alignment horizontal="left" vertical="center" indent="1"/>
    </xf>
    <xf numFmtId="0" fontId="33" fillId="57" borderId="11" applyNumberFormat="0" applyProtection="0">
      <alignment horizontal="left" vertical="top" indent="1"/>
    </xf>
    <xf numFmtId="0" fontId="30" fillId="57" borderId="11" applyNumberFormat="0" applyProtection="0">
      <alignment horizontal="left" vertical="top" indent="1"/>
    </xf>
    <xf numFmtId="4" fontId="5" fillId="0" borderId="10" applyNumberFormat="0" applyProtection="0">
      <alignment horizontal="right" vertical="center"/>
    </xf>
    <xf numFmtId="4" fontId="30" fillId="53" borderId="11" applyNumberFormat="0" applyProtection="0">
      <alignment horizontal="right" vertical="center"/>
    </xf>
    <xf numFmtId="4" fontId="27" fillId="59" borderId="10" applyNumberFormat="0" applyProtection="0">
      <alignment horizontal="right" vertical="center"/>
    </xf>
    <xf numFmtId="4" fontId="34" fillId="53" borderId="11" applyNumberFormat="0" applyProtection="0">
      <alignment horizontal="right" vertical="center"/>
    </xf>
    <xf numFmtId="4" fontId="5" fillId="17" borderId="10" applyNumberFormat="0" applyProtection="0">
      <alignment horizontal="left" vertical="center" indent="1"/>
    </xf>
    <xf numFmtId="4" fontId="30" fillId="45" borderId="11" applyNumberFormat="0" applyProtection="0">
      <alignment horizontal="left" vertical="center" indent="1"/>
    </xf>
    <xf numFmtId="0" fontId="33" fillId="45" borderId="11" applyNumberFormat="0" applyProtection="0">
      <alignment horizontal="left" vertical="top" indent="1"/>
    </xf>
    <xf numFmtId="0" fontId="30" fillId="45" borderId="11" applyNumberFormat="0" applyProtection="0">
      <alignment horizontal="left" vertical="top" indent="1"/>
    </xf>
    <xf numFmtId="4" fontId="35" fillId="60" borderId="12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10" applyNumberFormat="0" applyProtection="0">
      <alignment horizontal="right" vertical="center"/>
    </xf>
    <xf numFmtId="4" fontId="38" fillId="53" borderId="11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10" applyNumberFormat="0" applyFont="0" applyAlignment="0" applyProtection="0"/>
    <xf numFmtId="0" fontId="1" fillId="3" borderId="9" applyNumberFormat="0" applyFont="0" applyAlignment="0" applyProtection="0"/>
    <xf numFmtId="0" fontId="41" fillId="54" borderId="16" applyNumberFormat="0" applyAlignment="0" applyProtection="0"/>
    <xf numFmtId="0" fontId="42" fillId="68" borderId="10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7" applyNumberFormat="0" applyFill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3" applyNumberFormat="0" applyFill="0" applyAlignment="0" applyProtection="0"/>
    <xf numFmtId="0" fontId="18" fillId="0" borderId="24" applyNumberFormat="0" applyFill="0" applyAlignment="0" applyProtection="0"/>
    <xf numFmtId="0" fontId="57" fillId="54" borderId="25" applyNumberFormat="0" applyAlignment="0" applyProtection="0"/>
    <xf numFmtId="0" fontId="58" fillId="68" borderId="25" applyNumberFormat="0" applyAlignment="0" applyProtection="0"/>
    <xf numFmtId="0" fontId="59" fillId="10" borderId="16" applyNumberFormat="0" applyAlignment="0" applyProtection="0"/>
    <xf numFmtId="0" fontId="60" fillId="35" borderId="10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6" applyNumberFormat="0" applyAlignment="0" applyProtection="0"/>
    <xf numFmtId="0" fontId="64" fillId="66" borderId="26" applyNumberFormat="0" applyAlignment="0" applyProtection="0"/>
    <xf numFmtId="0" fontId="65" fillId="0" borderId="27" applyNumberFormat="0" applyFill="0" applyAlignment="0" applyProtection="0"/>
    <xf numFmtId="0" fontId="55" fillId="0" borderId="28" applyNumberFormat="0" applyFill="0" applyAlignment="0" applyProtection="0"/>
    <xf numFmtId="0" fontId="66" fillId="0" borderId="0">
      <alignment horizontal="right" wrapText="1"/>
    </xf>
  </cellStyleXfs>
  <cellXfs count="46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wrapText="1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167" fontId="6" fillId="2" borderId="1" xfId="1" applyNumberFormat="1" applyFont="1" applyFill="1" applyBorder="1" applyAlignment="1">
      <alignment horizontal="center" vertical="center" wrapText="1"/>
    </xf>
    <xf numFmtId="170" fontId="0" fillId="0" borderId="1" xfId="0" applyNumberFormat="1" applyBorder="1" applyAlignment="1">
      <alignment horizontal="right" vertical="center" indent="1"/>
    </xf>
    <xf numFmtId="167" fontId="0" fillId="0" borderId="1" xfId="1" applyNumberFormat="1" applyFont="1" applyBorder="1" applyAlignment="1">
      <alignment horizontal="right" vertical="center" indent="1"/>
    </xf>
    <xf numFmtId="0" fontId="0" fillId="0" borderId="0" xfId="0" applyAlignment="1">
      <alignment horizontal="right"/>
    </xf>
    <xf numFmtId="168" fontId="4" fillId="0" borderId="1" xfId="1" applyNumberFormat="1" applyFont="1" applyBorder="1" applyAlignment="1">
      <alignment horizontal="right"/>
    </xf>
    <xf numFmtId="0" fontId="0" fillId="0" borderId="0" xfId="0" applyAlignment="1"/>
    <xf numFmtId="0" fontId="4" fillId="4" borderId="8" xfId="0" applyFont="1" applyFill="1" applyBorder="1"/>
    <xf numFmtId="0" fontId="0" fillId="0" borderId="6" xfId="0" applyBorder="1"/>
    <xf numFmtId="0" fontId="0" fillId="0" borderId="5" xfId="0" applyBorder="1" applyAlignment="1">
      <alignment horizontal="center"/>
    </xf>
    <xf numFmtId="168" fontId="0" fillId="0" borderId="6" xfId="1" applyNumberFormat="1" applyFont="1" applyBorder="1"/>
    <xf numFmtId="0" fontId="0" fillId="0" borderId="2" xfId="0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0" borderId="4" xfId="2" applyNumberFormat="1" applyFont="1" applyBorder="1"/>
    <xf numFmtId="164" fontId="0" fillId="0" borderId="7" xfId="2" applyNumberFormat="1" applyFont="1" applyBorder="1"/>
    <xf numFmtId="167" fontId="0" fillId="0" borderId="6" xfId="1" applyNumberFormat="1" applyFont="1" applyBorder="1"/>
    <xf numFmtId="9" fontId="0" fillId="0" borderId="1" xfId="2" applyNumberFormat="1" applyFont="1" applyBorder="1"/>
    <xf numFmtId="9" fontId="0" fillId="0" borderId="6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8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8" xfId="0" applyNumberFormat="1" applyFont="1" applyFill="1" applyBorder="1" applyAlignment="1">
      <alignment readingOrder="2"/>
    </xf>
    <xf numFmtId="49" fontId="4" fillId="4" borderId="29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3" fontId="0" fillId="0" borderId="1" xfId="0" applyNumberFormat="1" applyBorder="1"/>
    <xf numFmtId="43" fontId="4" fillId="0" borderId="1" xfId="1" applyFont="1" applyBorder="1" applyAlignment="1">
      <alignment horizontal="right"/>
    </xf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olapFunctions">
    <main first="dwh-olap_olap FundDb Fact">
      <tp t="e">
        <v>#N/A</v>
        <stp>1</stp>
        <tr r="I2" s="7"/>
        <tr r="H2" s="7"/>
        <tr r="E2" s="7"/>
        <tr r="F2" s="7"/>
        <tr r="C2" s="7"/>
        <tr r="D2" s="7"/>
        <tr r="G2" s="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eetMetadata" Target="metadata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81E-2"/>
          <c:y val="0.19938506944444445"/>
          <c:w val="0.86845125000000001"/>
          <c:h val="0.553557638888888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data1!$B$3:$B$44</c:f>
              <c:numCache>
                <c:formatCode>mm/yyyy</c:formatCode>
                <c:ptCount val="42"/>
                <c:pt idx="0">
                  <c:v>39721</c:v>
                </c:pt>
                <c:pt idx="1">
                  <c:v>39813</c:v>
                </c:pt>
                <c:pt idx="2">
                  <c:v>39903</c:v>
                </c:pt>
                <c:pt idx="3">
                  <c:v>39994</c:v>
                </c:pt>
                <c:pt idx="4">
                  <c:v>40086</c:v>
                </c:pt>
                <c:pt idx="5">
                  <c:v>40178</c:v>
                </c:pt>
                <c:pt idx="6">
                  <c:v>40268</c:v>
                </c:pt>
                <c:pt idx="7">
                  <c:v>40359</c:v>
                </c:pt>
                <c:pt idx="8">
                  <c:v>40451</c:v>
                </c:pt>
                <c:pt idx="9">
                  <c:v>40543</c:v>
                </c:pt>
                <c:pt idx="10">
                  <c:v>40633</c:v>
                </c:pt>
                <c:pt idx="11">
                  <c:v>40724</c:v>
                </c:pt>
                <c:pt idx="12">
                  <c:v>40816</c:v>
                </c:pt>
                <c:pt idx="13">
                  <c:v>40908</c:v>
                </c:pt>
                <c:pt idx="14">
                  <c:v>40999</c:v>
                </c:pt>
                <c:pt idx="15">
                  <c:v>41090</c:v>
                </c:pt>
                <c:pt idx="16">
                  <c:v>41182</c:v>
                </c:pt>
                <c:pt idx="17">
                  <c:v>41274</c:v>
                </c:pt>
                <c:pt idx="18">
                  <c:v>41364</c:v>
                </c:pt>
                <c:pt idx="19">
                  <c:v>41455</c:v>
                </c:pt>
                <c:pt idx="20">
                  <c:v>41547</c:v>
                </c:pt>
                <c:pt idx="21">
                  <c:v>41639</c:v>
                </c:pt>
                <c:pt idx="22">
                  <c:v>41729</c:v>
                </c:pt>
                <c:pt idx="23">
                  <c:v>41820</c:v>
                </c:pt>
                <c:pt idx="24">
                  <c:v>41912</c:v>
                </c:pt>
                <c:pt idx="25">
                  <c:v>42004</c:v>
                </c:pt>
                <c:pt idx="26">
                  <c:v>42094</c:v>
                </c:pt>
                <c:pt idx="27">
                  <c:v>42185</c:v>
                </c:pt>
                <c:pt idx="28">
                  <c:v>42277</c:v>
                </c:pt>
                <c:pt idx="29">
                  <c:v>42369</c:v>
                </c:pt>
                <c:pt idx="30">
                  <c:v>42460</c:v>
                </c:pt>
                <c:pt idx="31">
                  <c:v>42551</c:v>
                </c:pt>
                <c:pt idx="32">
                  <c:v>42643</c:v>
                </c:pt>
                <c:pt idx="33">
                  <c:v>42735</c:v>
                </c:pt>
                <c:pt idx="34">
                  <c:v>42825</c:v>
                </c:pt>
                <c:pt idx="35">
                  <c:v>42916</c:v>
                </c:pt>
                <c:pt idx="36">
                  <c:v>43008</c:v>
                </c:pt>
                <c:pt idx="37">
                  <c:v>43100</c:v>
                </c:pt>
                <c:pt idx="38">
                  <c:v>43190</c:v>
                </c:pt>
                <c:pt idx="39">
                  <c:v>43281</c:v>
                </c:pt>
                <c:pt idx="40">
                  <c:v>43373</c:v>
                </c:pt>
                <c:pt idx="41">
                  <c:v>43465</c:v>
                </c:pt>
              </c:numCache>
            </c:numRef>
          </c:cat>
          <c:val>
            <c:numRef>
              <c:f>data1!$C$3:$C$44</c:f>
              <c:numCache>
                <c:formatCode>_ * #,##0_ ;_ * \-#,##0_ ;_ * "-"??_ ;_ @_ </c:formatCode>
                <c:ptCount val="42"/>
                <c:pt idx="0">
                  <c:v>1974.1125482251412</c:v>
                </c:pt>
                <c:pt idx="1">
                  <c:v>1881.6898749063264</c:v>
                </c:pt>
                <c:pt idx="2">
                  <c:v>1994.1356247755389</c:v>
                </c:pt>
                <c:pt idx="3">
                  <c:v>2099.0373257188635</c:v>
                </c:pt>
                <c:pt idx="4">
                  <c:v>2204.4984143700844</c:v>
                </c:pt>
                <c:pt idx="5">
                  <c:v>2301.5846741151049</c:v>
                </c:pt>
                <c:pt idx="6">
                  <c:v>2384.136773734404</c:v>
                </c:pt>
                <c:pt idx="7">
                  <c:v>2369.903884539408</c:v>
                </c:pt>
                <c:pt idx="8">
                  <c:v>2468.5133021485294</c:v>
                </c:pt>
                <c:pt idx="9">
                  <c:v>2562.6403218691603</c:v>
                </c:pt>
                <c:pt idx="10">
                  <c:v>2566.5775776224536</c:v>
                </c:pt>
                <c:pt idx="11">
                  <c:v>2522.9327941762044</c:v>
                </c:pt>
                <c:pt idx="12">
                  <c:v>2481.6570443025471</c:v>
                </c:pt>
                <c:pt idx="13">
                  <c:v>2533.921285653897</c:v>
                </c:pt>
                <c:pt idx="14">
                  <c:v>2585.9476064191076</c:v>
                </c:pt>
                <c:pt idx="15">
                  <c:v>2573.2968519578721</c:v>
                </c:pt>
                <c:pt idx="16">
                  <c:v>2655.1307839892866</c:v>
                </c:pt>
                <c:pt idx="17">
                  <c:v>2730.9684507571769</c:v>
                </c:pt>
                <c:pt idx="18">
                  <c:v>2771.8881263761741</c:v>
                </c:pt>
                <c:pt idx="19">
                  <c:v>2786.1146250628462</c:v>
                </c:pt>
                <c:pt idx="20">
                  <c:v>2854.7658646634777</c:v>
                </c:pt>
                <c:pt idx="21">
                  <c:v>2976.240252954874</c:v>
                </c:pt>
                <c:pt idx="22">
                  <c:v>3029.2978402862404</c:v>
                </c:pt>
                <c:pt idx="23">
                  <c:v>3067.5106605015953</c:v>
                </c:pt>
                <c:pt idx="24">
                  <c:v>3149.0295368991415</c:v>
                </c:pt>
                <c:pt idx="25">
                  <c:v>3180.4340971398592</c:v>
                </c:pt>
                <c:pt idx="26">
                  <c:v>3334.841562200219</c:v>
                </c:pt>
                <c:pt idx="27">
                  <c:v>3289.6992140942275</c:v>
                </c:pt>
                <c:pt idx="28">
                  <c:v>3262.6037682657657</c:v>
                </c:pt>
                <c:pt idx="29">
                  <c:v>3318.7150990529462</c:v>
                </c:pt>
                <c:pt idx="30">
                  <c:v>3319.7871036219135</c:v>
                </c:pt>
                <c:pt idx="31">
                  <c:v>3347.2905251511579</c:v>
                </c:pt>
                <c:pt idx="32">
                  <c:v>3402.7230039907627</c:v>
                </c:pt>
                <c:pt idx="33">
                  <c:v>3442.36985373275</c:v>
                </c:pt>
                <c:pt idx="34">
                  <c:v>3462.0844205093172</c:v>
                </c:pt>
                <c:pt idx="35">
                  <c:v>3500.263397680972</c:v>
                </c:pt>
                <c:pt idx="36">
                  <c:v>3554.8273666882128</c:v>
                </c:pt>
                <c:pt idx="37">
                  <c:v>3620.6781927654911</c:v>
                </c:pt>
                <c:pt idx="38">
                  <c:v>3634.035602359063</c:v>
                </c:pt>
                <c:pt idx="39">
                  <c:v>3644.098672306915</c:v>
                </c:pt>
                <c:pt idx="40">
                  <c:v>3701.4544820676701</c:v>
                </c:pt>
                <c:pt idx="41">
                  <c:v>3696.4438519950604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239722880"/>
        <c:axId val="239708416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data1!$B$3:$B$44</c:f>
              <c:numCache>
                <c:formatCode>mm/yyyy</c:formatCode>
                <c:ptCount val="42"/>
                <c:pt idx="0">
                  <c:v>39721</c:v>
                </c:pt>
                <c:pt idx="1">
                  <c:v>39813</c:v>
                </c:pt>
                <c:pt idx="2">
                  <c:v>39903</c:v>
                </c:pt>
                <c:pt idx="3">
                  <c:v>39994</c:v>
                </c:pt>
                <c:pt idx="4">
                  <c:v>40086</c:v>
                </c:pt>
                <c:pt idx="5">
                  <c:v>40178</c:v>
                </c:pt>
                <c:pt idx="6">
                  <c:v>40268</c:v>
                </c:pt>
                <c:pt idx="7">
                  <c:v>40359</c:v>
                </c:pt>
                <c:pt idx="8">
                  <c:v>40451</c:v>
                </c:pt>
                <c:pt idx="9">
                  <c:v>40543</c:v>
                </c:pt>
                <c:pt idx="10">
                  <c:v>40633</c:v>
                </c:pt>
                <c:pt idx="11">
                  <c:v>40724</c:v>
                </c:pt>
                <c:pt idx="12">
                  <c:v>40816</c:v>
                </c:pt>
                <c:pt idx="13">
                  <c:v>40908</c:v>
                </c:pt>
                <c:pt idx="14">
                  <c:v>40999</c:v>
                </c:pt>
                <c:pt idx="15">
                  <c:v>41090</c:v>
                </c:pt>
                <c:pt idx="16">
                  <c:v>41182</c:v>
                </c:pt>
                <c:pt idx="17">
                  <c:v>41274</c:v>
                </c:pt>
                <c:pt idx="18">
                  <c:v>41364</c:v>
                </c:pt>
                <c:pt idx="19">
                  <c:v>41455</c:v>
                </c:pt>
                <c:pt idx="20">
                  <c:v>41547</c:v>
                </c:pt>
                <c:pt idx="21">
                  <c:v>41639</c:v>
                </c:pt>
                <c:pt idx="22">
                  <c:v>41729</c:v>
                </c:pt>
                <c:pt idx="23">
                  <c:v>41820</c:v>
                </c:pt>
                <c:pt idx="24">
                  <c:v>41912</c:v>
                </c:pt>
                <c:pt idx="25">
                  <c:v>42004</c:v>
                </c:pt>
                <c:pt idx="26">
                  <c:v>42094</c:v>
                </c:pt>
                <c:pt idx="27">
                  <c:v>42185</c:v>
                </c:pt>
                <c:pt idx="28">
                  <c:v>42277</c:v>
                </c:pt>
                <c:pt idx="29">
                  <c:v>42369</c:v>
                </c:pt>
                <c:pt idx="30">
                  <c:v>42460</c:v>
                </c:pt>
                <c:pt idx="31">
                  <c:v>42551</c:v>
                </c:pt>
                <c:pt idx="32">
                  <c:v>42643</c:v>
                </c:pt>
                <c:pt idx="33">
                  <c:v>42735</c:v>
                </c:pt>
                <c:pt idx="34">
                  <c:v>42825</c:v>
                </c:pt>
                <c:pt idx="35">
                  <c:v>42916</c:v>
                </c:pt>
                <c:pt idx="36">
                  <c:v>43008</c:v>
                </c:pt>
                <c:pt idx="37">
                  <c:v>43100</c:v>
                </c:pt>
                <c:pt idx="38">
                  <c:v>43190</c:v>
                </c:pt>
                <c:pt idx="39">
                  <c:v>43281</c:v>
                </c:pt>
                <c:pt idx="40">
                  <c:v>43373</c:v>
                </c:pt>
                <c:pt idx="41">
                  <c:v>43465</c:v>
                </c:pt>
              </c:numCache>
            </c:numRef>
          </c:cat>
          <c:val>
            <c:numRef>
              <c:f>data1!$D$3:$D$44</c:f>
              <c:numCache>
                <c:formatCode>_ * #,##0.0_ ;_ * \-#,##0.0_ ;_ * "-"??_ ;_ @_ </c:formatCode>
                <c:ptCount val="42"/>
                <c:pt idx="0">
                  <c:v>256.41560454455447</c:v>
                </c:pt>
                <c:pt idx="1">
                  <c:v>242.84015875974922</c:v>
                </c:pt>
                <c:pt idx="2">
                  <c:v>254.51231537087898</c:v>
                </c:pt>
                <c:pt idx="3">
                  <c:v>263.7766356135848</c:v>
                </c:pt>
                <c:pt idx="4">
                  <c:v>273.19735218374416</c:v>
                </c:pt>
                <c:pt idx="5">
                  <c:v>282.13901562066343</c:v>
                </c:pt>
                <c:pt idx="6">
                  <c:v>288.12882510563003</c:v>
                </c:pt>
                <c:pt idx="7">
                  <c:v>281.83319383729878</c:v>
                </c:pt>
                <c:pt idx="8">
                  <c:v>288.73901864915342</c:v>
                </c:pt>
                <c:pt idx="9">
                  <c:v>293.23458748434899</c:v>
                </c:pt>
                <c:pt idx="10">
                  <c:v>288.3143254066606</c:v>
                </c:pt>
                <c:pt idx="11">
                  <c:v>279.56889313880043</c:v>
                </c:pt>
                <c:pt idx="12">
                  <c:v>270.21681807129181</c:v>
                </c:pt>
                <c:pt idx="13">
                  <c:v>270.58601734647311</c:v>
                </c:pt>
                <c:pt idx="14">
                  <c:v>272.30230819901215</c:v>
                </c:pt>
                <c:pt idx="15">
                  <c:v>266.74500915124923</c:v>
                </c:pt>
                <c:pt idx="16">
                  <c:v>270.69599756566407</c:v>
                </c:pt>
                <c:pt idx="17">
                  <c:v>275.11917781221149</c:v>
                </c:pt>
                <c:pt idx="18">
                  <c:v>275.5595264303476</c:v>
                </c:pt>
                <c:pt idx="19">
                  <c:v>271.45076124425736</c:v>
                </c:pt>
                <c:pt idx="20">
                  <c:v>274.33497784580987</c:v>
                </c:pt>
                <c:pt idx="21">
                  <c:v>281.40056684631543</c:v>
                </c:pt>
                <c:pt idx="22">
                  <c:v>281.60109842416585</c:v>
                </c:pt>
                <c:pt idx="23">
                  <c:v>282.98830406951703</c:v>
                </c:pt>
                <c:pt idx="24">
                  <c:v>288.08988361660107</c:v>
                </c:pt>
                <c:pt idx="25">
                  <c:v>286.73613949190411</c:v>
                </c:pt>
                <c:pt idx="26">
                  <c:v>296.34395472098919</c:v>
                </c:pt>
                <c:pt idx="27">
                  <c:v>288.20047422285677</c:v>
                </c:pt>
                <c:pt idx="28">
                  <c:v>282.39051542275183</c:v>
                </c:pt>
                <c:pt idx="29">
                  <c:v>284.16578884484176</c:v>
                </c:pt>
                <c:pt idx="30">
                  <c:v>281.26600788958586</c:v>
                </c:pt>
                <c:pt idx="31">
                  <c:v>280.96630625521891</c:v>
                </c:pt>
                <c:pt idx="32">
                  <c:v>280.71784418734626</c:v>
                </c:pt>
                <c:pt idx="33">
                  <c:v>280.64501137488185</c:v>
                </c:pt>
                <c:pt idx="34">
                  <c:v>279.57448825853027</c:v>
                </c:pt>
                <c:pt idx="35">
                  <c:v>279.34279086847494</c:v>
                </c:pt>
                <c:pt idx="36">
                  <c:v>282.12554776778285</c:v>
                </c:pt>
                <c:pt idx="37">
                  <c:v>284.731973725665</c:v>
                </c:pt>
                <c:pt idx="38">
                  <c:v>283.02157309186254</c:v>
                </c:pt>
                <c:pt idx="39">
                  <c:v>281.20837408560152</c:v>
                </c:pt>
                <c:pt idx="40">
                  <c:v>282.20177631812294</c:v>
                </c:pt>
                <c:pt idx="41" formatCode="_(* #,##0.00_);_(* \(#,##0.00\);_(* &quot;-&quot;??_);_(@_)">
                  <c:v>278.3588048144677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92832"/>
        <c:axId val="239724416"/>
      </c:lineChart>
      <c:valAx>
        <c:axId val="23970841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0.1101569444444444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39722880"/>
        <c:crosses val="autoZero"/>
        <c:crossBetween val="between"/>
      </c:valAx>
      <c:catAx>
        <c:axId val="239722880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239708416"/>
        <c:crosses val="autoZero"/>
        <c:auto val="0"/>
        <c:lblAlgn val="ctr"/>
        <c:lblOffset val="100"/>
        <c:noMultiLvlLbl val="0"/>
      </c:catAx>
      <c:valAx>
        <c:axId val="239724416"/>
        <c:scaling>
          <c:orientation val="minMax"/>
          <c:min val="2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0.89219986111111116"/>
              <c:y val="0.114566666666666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39992832"/>
        <c:crosses val="max"/>
        <c:crossBetween val="between"/>
        <c:minorUnit val="20"/>
      </c:valAx>
      <c:dateAx>
        <c:axId val="23999283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239724416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354125000000001"/>
          <c:y val="0.89869374999999996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דצמבר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2018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2530180555555556"/>
          <c:y val="4.674305555555555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246791666666666"/>
          <c:y val="0.20038333333333333"/>
          <c:w val="0.75697068870298023"/>
          <c:h val="0.36660625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data2!$D$2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data2!$C$3:$C$8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data2!$D$3:$D$8</c:f>
              <c:numCache>
                <c:formatCode>_ * #,##0_ ;_ * \-#,##0_ ;_ * "-"??_ ;_ @_ </c:formatCode>
                <c:ptCount val="6"/>
                <c:pt idx="0">
                  <c:v>1303.1300000000001</c:v>
                </c:pt>
                <c:pt idx="1">
                  <c:v>809.21</c:v>
                </c:pt>
                <c:pt idx="2">
                  <c:v>530.14</c:v>
                </c:pt>
                <c:pt idx="3">
                  <c:v>500.31</c:v>
                </c:pt>
                <c:pt idx="4">
                  <c:v>335.74</c:v>
                </c:pt>
                <c:pt idx="5">
                  <c:v>217.91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240061824"/>
        <c:axId val="240072192"/>
      </c:barChart>
      <c:lineChart>
        <c:grouping val="stacked"/>
        <c:varyColors val="0"/>
        <c:ser>
          <c:idx val="2"/>
          <c:order val="3"/>
          <c:tx>
            <c:strRef>
              <c:f>data2!$G$2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</c:dPt>
          <c:cat>
            <c:strRef>
              <c:f>data2!$C$3:$C$8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data2!$G$3:$G$8</c:f>
              <c:numCache>
                <c:formatCode>0.0%</c:formatCode>
                <c:ptCount val="6"/>
                <c:pt idx="0">
                  <c:v>2.1532771097281293E-2</c:v>
                </c:pt>
                <c:pt idx="1">
                  <c:v>-5.066669962061651E-3</c:v>
                </c:pt>
                <c:pt idx="2">
                  <c:v>-5.0948805975779964E-2</c:v>
                </c:pt>
                <c:pt idx="3">
                  <c:v>2.9901461094121604E-2</c:v>
                </c:pt>
                <c:pt idx="4">
                  <c:v>-2.2279144576160176E-2</c:v>
                </c:pt>
                <c:pt idx="5">
                  <c:v>-4.3366527465467472E-2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61824"/>
        <c:axId val="240072192"/>
      </c:lineChart>
      <c:lineChart>
        <c:grouping val="stacked"/>
        <c:varyColors val="0"/>
        <c:ser>
          <c:idx val="3"/>
          <c:order val="1"/>
          <c:tx>
            <c:strRef>
              <c:f>data2!$E$2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data2!$E$3:$E$8</c:f>
              <c:numCache>
                <c:formatCode>0%</c:formatCode>
                <c:ptCount val="6"/>
                <c:pt idx="0">
                  <c:v>0.35253649457315694</c:v>
                </c:pt>
                <c:pt idx="1">
                  <c:v>0.21891603813398841</c:v>
                </c:pt>
                <c:pt idx="2">
                  <c:v>0.14341907348692257</c:v>
                </c:pt>
                <c:pt idx="3">
                  <c:v>0.13534914674659945</c:v>
                </c:pt>
                <c:pt idx="4">
                  <c:v>9.082793173972796E-2</c:v>
                </c:pt>
                <c:pt idx="5">
                  <c:v>5.8951315319604812E-2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data2!$F$2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data2!$C$3:$C$8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_ * #,##0.0_ ;_ * \-#,##0.0_ ;_ * "-"??_ ;_ @_ </c:formatCode>
                <c:ptCount val="6"/>
                <c:pt idx="0">
                  <c:v>28.060000000000173</c:v>
                </c:pt>
                <c:pt idx="1">
                  <c:v>-4.0999999999999091</c:v>
                </c:pt>
                <c:pt idx="2">
                  <c:v>-27.009999999999991</c:v>
                </c:pt>
                <c:pt idx="3">
                  <c:v>14.95999999999998</c:v>
                </c:pt>
                <c:pt idx="4">
                  <c:v>-7.4800000000000182</c:v>
                </c:pt>
                <c:pt idx="5">
                  <c:v>-9.4500000000000171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83712"/>
        <c:axId val="240073728"/>
      </c:lineChart>
      <c:catAx>
        <c:axId val="24006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 sz="105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</c:rich>
          </c:tx>
          <c:layout>
            <c:manualLayout>
              <c:xMode val="edge"/>
              <c:yMode val="edge"/>
              <c:x val="0.77899513888888894"/>
              <c:y val="0.93385416666666665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40072192"/>
        <c:crosses val="autoZero"/>
        <c:auto val="1"/>
        <c:lblAlgn val="ctr"/>
        <c:lblOffset val="100"/>
        <c:noMultiLvlLbl val="0"/>
      </c:catAx>
      <c:valAx>
        <c:axId val="24007219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40061824"/>
        <c:crosses val="autoZero"/>
        <c:crossBetween val="between"/>
      </c:valAx>
      <c:valAx>
        <c:axId val="24007372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240083712"/>
        <c:crosses val="max"/>
        <c:crossBetween val="between"/>
      </c:valAx>
      <c:catAx>
        <c:axId val="240083712"/>
        <c:scaling>
          <c:orientation val="minMax"/>
        </c:scaling>
        <c:delete val="1"/>
        <c:axPos val="b"/>
        <c:majorTickMark val="out"/>
        <c:minorTickMark val="none"/>
        <c:tickLblPos val="nextTo"/>
        <c:crossAx val="24007372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2012 עד 2018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797458333333334"/>
          <c:y val="0.18281536236541862"/>
          <c:w val="0.78967805555555559"/>
          <c:h val="0.383265038298784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915.17</c:v>
                </c:pt>
                <c:pt idx="1">
                  <c:v>948.67</c:v>
                </c:pt>
                <c:pt idx="2">
                  <c:v>1021.22</c:v>
                </c:pt>
                <c:pt idx="3">
                  <c:v>1120.29</c:v>
                </c:pt>
                <c:pt idx="4">
                  <c:v>1212.6199999999999</c:v>
                </c:pt>
                <c:pt idx="5">
                  <c:v>1268.97</c:v>
                </c:pt>
                <c:pt idx="6">
                  <c:v>1303.1300000000001</c:v>
                </c:pt>
              </c:numCache>
            </c:numRef>
          </c:val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686.13</c:v>
                </c:pt>
                <c:pt idx="1">
                  <c:v>739.71</c:v>
                </c:pt>
                <c:pt idx="2">
                  <c:v>804.77</c:v>
                </c:pt>
                <c:pt idx="3">
                  <c:v>787.68</c:v>
                </c:pt>
                <c:pt idx="4">
                  <c:v>766.81</c:v>
                </c:pt>
                <c:pt idx="5">
                  <c:v>793.97</c:v>
                </c:pt>
                <c:pt idx="6">
                  <c:v>809.21</c:v>
                </c:pt>
              </c:numCache>
            </c:numRef>
          </c:val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256.93</c:v>
                </c:pt>
                <c:pt idx="1">
                  <c:v>266.43</c:v>
                </c:pt>
                <c:pt idx="2">
                  <c:v>258.54000000000002</c:v>
                </c:pt>
                <c:pt idx="3">
                  <c:v>270.07</c:v>
                </c:pt>
                <c:pt idx="4">
                  <c:v>297.12</c:v>
                </c:pt>
                <c:pt idx="5">
                  <c:v>329.2</c:v>
                </c:pt>
                <c:pt idx="6">
                  <c:v>335.74</c:v>
                </c:pt>
              </c:numCache>
            </c:numRef>
          </c:val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325.2</c:v>
                </c:pt>
                <c:pt idx="1">
                  <c:v>374.1</c:v>
                </c:pt>
                <c:pt idx="2">
                  <c:v>452.45</c:v>
                </c:pt>
                <c:pt idx="3">
                  <c:v>472.08</c:v>
                </c:pt>
                <c:pt idx="4">
                  <c:v>475.83</c:v>
                </c:pt>
                <c:pt idx="5">
                  <c:v>495.62</c:v>
                </c:pt>
                <c:pt idx="6">
                  <c:v>530.14</c:v>
                </c:pt>
              </c:numCache>
            </c:numRef>
          </c:val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407.34</c:v>
                </c:pt>
                <c:pt idx="1">
                  <c:v>498.29</c:v>
                </c:pt>
                <c:pt idx="2">
                  <c:v>494.3</c:v>
                </c:pt>
                <c:pt idx="3">
                  <c:v>492.46</c:v>
                </c:pt>
                <c:pt idx="4">
                  <c:v>497.33</c:v>
                </c:pt>
                <c:pt idx="5">
                  <c:v>512.85</c:v>
                </c:pt>
                <c:pt idx="6">
                  <c:v>500.31</c:v>
                </c:pt>
              </c:numCache>
            </c:numRef>
          </c:val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140.21</c:v>
                </c:pt>
                <c:pt idx="1">
                  <c:v>149.04</c:v>
                </c:pt>
                <c:pt idx="2">
                  <c:v>149.13999999999999</c:v>
                </c:pt>
                <c:pt idx="3">
                  <c:v>176.15</c:v>
                </c:pt>
                <c:pt idx="4">
                  <c:v>192.66</c:v>
                </c:pt>
                <c:pt idx="5">
                  <c:v>220.07</c:v>
                </c:pt>
                <c:pt idx="6">
                  <c:v>217.91</c:v>
                </c:pt>
              </c:numCache>
            </c:numRef>
          </c:val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2730.98</c:v>
                </c:pt>
                <c:pt idx="1">
                  <c:v>2976.2400000000002</c:v>
                </c:pt>
                <c:pt idx="2">
                  <c:v>3180.42</c:v>
                </c:pt>
                <c:pt idx="3">
                  <c:v>3318.73</c:v>
                </c:pt>
                <c:pt idx="4">
                  <c:v>3442.3699999999994</c:v>
                </c:pt>
                <c:pt idx="5">
                  <c:v>3620.68</c:v>
                </c:pt>
                <c:pt idx="6">
                  <c:v>3696.4399999999996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243073792"/>
        <c:axId val="240118784"/>
      </c:barChart>
      <c:valAx>
        <c:axId val="240118784"/>
        <c:scaling>
          <c:orientation val="minMax"/>
          <c:max val="4000"/>
        </c:scaling>
        <c:delete val="0"/>
        <c:axPos val="l"/>
        <c:numFmt formatCode="#,##0" sourceLinked="0"/>
        <c:majorTickMark val="none"/>
        <c:minorTickMark val="none"/>
        <c:tickLblPos val="nextTo"/>
        <c:crossAx val="243073792"/>
        <c:crosses val="autoZero"/>
        <c:crossBetween val="between"/>
      </c:valAx>
      <c:catAx>
        <c:axId val="243073792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240118784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</a:t>
            </a:r>
            <a:r>
              <a:rPr lang="en-US" sz="1400"/>
              <a:t>3</a:t>
            </a:r>
            <a:r>
              <a:rPr lang="he-IL" sz="1400"/>
              <a:t>: יתרת סך התיק המנוהל בידי הגופים המוסדיים </a:t>
            </a:r>
          </a:p>
          <a:p>
            <a:pPr>
              <a:defRPr sz="1400"/>
            </a:pPr>
            <a:r>
              <a:rPr lang="he-IL" sz="1400"/>
              <a:t>(במיליארדי ש"ח ; ללא קרנות הנאמנות)</a:t>
            </a:r>
          </a:p>
        </c:rich>
      </c:tx>
      <c:layout>
        <c:manualLayout>
          <c:xMode val="edge"/>
          <c:yMode val="edge"/>
          <c:x val="0.2290313888888888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306805555555538E-2"/>
          <c:y val="0.19938506944444445"/>
          <c:w val="0.15278652777777776"/>
          <c:h val="0.44772430555555554"/>
        </c:manualLayout>
      </c:layout>
      <c:lineChart>
        <c:grouping val="standar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marker>
            <c:symbol val="none"/>
          </c:marker>
          <c:cat>
            <c:numRef>
              <c:f>data3!$B$3:$B$9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915.17</c:v>
                </c:pt>
                <c:pt idx="1">
                  <c:v>948.67</c:v>
                </c:pt>
                <c:pt idx="2">
                  <c:v>1021.22</c:v>
                </c:pt>
                <c:pt idx="3">
                  <c:v>1120.29</c:v>
                </c:pt>
                <c:pt idx="4">
                  <c:v>1212.6199999999999</c:v>
                </c:pt>
                <c:pt idx="5">
                  <c:v>1268.97</c:v>
                </c:pt>
                <c:pt idx="6">
                  <c:v>1303.1300000000001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marker>
            <c:symbol val="none"/>
          </c:marker>
          <c:cat>
            <c:numRef>
              <c:f>data3!$B$3:$B$9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686.13</c:v>
                </c:pt>
                <c:pt idx="1">
                  <c:v>739.71</c:v>
                </c:pt>
                <c:pt idx="2">
                  <c:v>804.77</c:v>
                </c:pt>
                <c:pt idx="3">
                  <c:v>787.68</c:v>
                </c:pt>
                <c:pt idx="4">
                  <c:v>766.81</c:v>
                </c:pt>
                <c:pt idx="5">
                  <c:v>793.97</c:v>
                </c:pt>
                <c:pt idx="6">
                  <c:v>809.21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marker>
            <c:symbol val="none"/>
          </c:marker>
          <c:cat>
            <c:numRef>
              <c:f>data3!$B$3:$B$9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256.93</c:v>
                </c:pt>
                <c:pt idx="1">
                  <c:v>266.43</c:v>
                </c:pt>
                <c:pt idx="2">
                  <c:v>258.54000000000002</c:v>
                </c:pt>
                <c:pt idx="3">
                  <c:v>270.07</c:v>
                </c:pt>
                <c:pt idx="4">
                  <c:v>297.12</c:v>
                </c:pt>
                <c:pt idx="5">
                  <c:v>329.2</c:v>
                </c:pt>
                <c:pt idx="6">
                  <c:v>335.74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marker>
            <c:symbol val="none"/>
          </c:marker>
          <c:cat>
            <c:numRef>
              <c:f>data3!$B$3:$B$9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325.2</c:v>
                </c:pt>
                <c:pt idx="1">
                  <c:v>374.1</c:v>
                </c:pt>
                <c:pt idx="2">
                  <c:v>452.45</c:v>
                </c:pt>
                <c:pt idx="3">
                  <c:v>472.08</c:v>
                </c:pt>
                <c:pt idx="4">
                  <c:v>475.83</c:v>
                </c:pt>
                <c:pt idx="5">
                  <c:v>495.62</c:v>
                </c:pt>
                <c:pt idx="6">
                  <c:v>530.14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marker>
            <c:symbol val="none"/>
          </c:marker>
          <c:cat>
            <c:numRef>
              <c:f>data3!$B$3:$B$9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140.21</c:v>
                </c:pt>
                <c:pt idx="1">
                  <c:v>149.04</c:v>
                </c:pt>
                <c:pt idx="2">
                  <c:v>149.13999999999999</c:v>
                </c:pt>
                <c:pt idx="3">
                  <c:v>176.15</c:v>
                </c:pt>
                <c:pt idx="4">
                  <c:v>192.66</c:v>
                </c:pt>
                <c:pt idx="5">
                  <c:v>220.07</c:v>
                </c:pt>
                <c:pt idx="6">
                  <c:v>217.91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marker>
            <c:symbol val="none"/>
          </c:marker>
          <c:cat>
            <c:numRef>
              <c:f>data3!$B$3:$B$9</c:f>
              <c:numCache>
                <c:formatCode>mmm\ yyyy</c:formatCode>
                <c:ptCount val="7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42735</c:v>
                </c:pt>
                <c:pt idx="5">
                  <c:v>43100</c:v>
                </c:pt>
                <c:pt idx="6">
                  <c:v>43465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407.34</c:v>
                </c:pt>
                <c:pt idx="1">
                  <c:v>498.29</c:v>
                </c:pt>
                <c:pt idx="2">
                  <c:v>494.3</c:v>
                </c:pt>
                <c:pt idx="3">
                  <c:v>492.46</c:v>
                </c:pt>
                <c:pt idx="4">
                  <c:v>497.33</c:v>
                </c:pt>
                <c:pt idx="5">
                  <c:v>512.85</c:v>
                </c:pt>
                <c:pt idx="6">
                  <c:v>500.31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098368"/>
        <c:axId val="243096576"/>
      </c:lineChart>
      <c:valAx>
        <c:axId val="2430965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43098368"/>
        <c:crosses val="autoZero"/>
        <c:crossBetween val="between"/>
      </c:valAx>
      <c:catAx>
        <c:axId val="243098368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243096576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81192395833333331"/>
          <c:w val="0.58784222222222227"/>
          <c:h val="0.1395690972222222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7069444444445E-2"/>
          <c:y val="0.20820451388888889"/>
          <c:w val="0.84775875000000001"/>
          <c:h val="0.447724305555555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39355</c:v>
                </c:pt>
                <c:pt idx="1">
                  <c:v>39447</c:v>
                </c:pt>
                <c:pt idx="2">
                  <c:v>39538</c:v>
                </c:pt>
                <c:pt idx="3">
                  <c:v>39629</c:v>
                </c:pt>
                <c:pt idx="4">
                  <c:v>39721</c:v>
                </c:pt>
                <c:pt idx="5">
                  <c:v>39813</c:v>
                </c:pt>
                <c:pt idx="6">
                  <c:v>39903</c:v>
                </c:pt>
                <c:pt idx="7">
                  <c:v>39994</c:v>
                </c:pt>
                <c:pt idx="8">
                  <c:v>40086</c:v>
                </c:pt>
                <c:pt idx="9">
                  <c:v>40178</c:v>
                </c:pt>
                <c:pt idx="10">
                  <c:v>40268</c:v>
                </c:pt>
                <c:pt idx="11">
                  <c:v>40359</c:v>
                </c:pt>
                <c:pt idx="12">
                  <c:v>40451</c:v>
                </c:pt>
                <c:pt idx="13">
                  <c:v>40543</c:v>
                </c:pt>
                <c:pt idx="14">
                  <c:v>40633</c:v>
                </c:pt>
                <c:pt idx="15">
                  <c:v>40724</c:v>
                </c:pt>
                <c:pt idx="16">
                  <c:v>40816</c:v>
                </c:pt>
                <c:pt idx="17">
                  <c:v>40908</c:v>
                </c:pt>
                <c:pt idx="18">
                  <c:v>40999</c:v>
                </c:pt>
                <c:pt idx="19">
                  <c:v>41090</c:v>
                </c:pt>
                <c:pt idx="20">
                  <c:v>41182</c:v>
                </c:pt>
                <c:pt idx="21">
                  <c:v>41274</c:v>
                </c:pt>
                <c:pt idx="22">
                  <c:v>41364</c:v>
                </c:pt>
                <c:pt idx="23">
                  <c:v>41455</c:v>
                </c:pt>
                <c:pt idx="24">
                  <c:v>41547</c:v>
                </c:pt>
                <c:pt idx="25">
                  <c:v>41639</c:v>
                </c:pt>
                <c:pt idx="26">
                  <c:v>41729</c:v>
                </c:pt>
                <c:pt idx="27">
                  <c:v>41820</c:v>
                </c:pt>
                <c:pt idx="28">
                  <c:v>41912</c:v>
                </c:pt>
                <c:pt idx="29">
                  <c:v>42004</c:v>
                </c:pt>
                <c:pt idx="30">
                  <c:v>42094</c:v>
                </c:pt>
                <c:pt idx="31">
                  <c:v>42185</c:v>
                </c:pt>
                <c:pt idx="32">
                  <c:v>42277</c:v>
                </c:pt>
                <c:pt idx="33">
                  <c:v>42369</c:v>
                </c:pt>
                <c:pt idx="34">
                  <c:v>42460</c:v>
                </c:pt>
                <c:pt idx="35">
                  <c:v>42551</c:v>
                </c:pt>
                <c:pt idx="36">
                  <c:v>42643</c:v>
                </c:pt>
                <c:pt idx="37">
                  <c:v>42735</c:v>
                </c:pt>
                <c:pt idx="38">
                  <c:v>42825</c:v>
                </c:pt>
                <c:pt idx="39">
                  <c:v>42916</c:v>
                </c:pt>
                <c:pt idx="40">
                  <c:v>43008</c:v>
                </c:pt>
                <c:pt idx="41">
                  <c:v>43100</c:v>
                </c:pt>
                <c:pt idx="42">
                  <c:v>43190</c:v>
                </c:pt>
                <c:pt idx="43">
                  <c:v>43281</c:v>
                </c:pt>
                <c:pt idx="44">
                  <c:v>43373</c:v>
                </c:pt>
                <c:pt idx="45">
                  <c:v>43465</c:v>
                </c:pt>
              </c:numCache>
            </c:numRef>
          </c:cat>
          <c:val>
            <c:numRef>
              <c:f>data4!$C$3:$C$48</c:f>
              <c:numCache>
                <c:formatCode>_ * #,##0_ ;_ * \-#,##0_ ;_ * "-"??_ ;_ @_ </c:formatCode>
                <c:ptCount val="46"/>
                <c:pt idx="0">
                  <c:v>156910</c:v>
                </c:pt>
                <c:pt idx="1">
                  <c:v>131549</c:v>
                </c:pt>
                <c:pt idx="2">
                  <c:v>233872.7831</c:v>
                </c:pt>
                <c:pt idx="3">
                  <c:v>240624.10399999999</c:v>
                </c:pt>
                <c:pt idx="4">
                  <c:v>234233.1195</c:v>
                </c:pt>
                <c:pt idx="5">
                  <c:v>237163.30630000003</c:v>
                </c:pt>
                <c:pt idx="6">
                  <c:v>245692.6838</c:v>
                </c:pt>
                <c:pt idx="7">
                  <c:v>250664.1545</c:v>
                </c:pt>
                <c:pt idx="8">
                  <c:v>262021.81969999999</c:v>
                </c:pt>
                <c:pt idx="9">
                  <c:v>267043.00419999997</c:v>
                </c:pt>
                <c:pt idx="10">
                  <c:v>272772.48920000001</c:v>
                </c:pt>
                <c:pt idx="11">
                  <c:v>278190.58149999997</c:v>
                </c:pt>
                <c:pt idx="12">
                  <c:v>287303.91130000004</c:v>
                </c:pt>
                <c:pt idx="13">
                  <c:v>287246.47760000004</c:v>
                </c:pt>
                <c:pt idx="14">
                  <c:v>297951.80660000001</c:v>
                </c:pt>
                <c:pt idx="15">
                  <c:v>299260.41980000003</c:v>
                </c:pt>
                <c:pt idx="16">
                  <c:v>303723.86469999998</c:v>
                </c:pt>
                <c:pt idx="17">
                  <c:v>306732.78710000002</c:v>
                </c:pt>
                <c:pt idx="18">
                  <c:v>309962.47399999999</c:v>
                </c:pt>
                <c:pt idx="19">
                  <c:v>310726.9143</c:v>
                </c:pt>
                <c:pt idx="20">
                  <c:v>321359.40980000002</c:v>
                </c:pt>
                <c:pt idx="21">
                  <c:v>332917.72730000003</c:v>
                </c:pt>
                <c:pt idx="22">
                  <c:v>329239.93369999999</c:v>
                </c:pt>
                <c:pt idx="23">
                  <c:v>330013.72619999998</c:v>
                </c:pt>
                <c:pt idx="24">
                  <c:v>335261.12160000001</c:v>
                </c:pt>
                <c:pt idx="25">
                  <c:v>347555.45110000001</c:v>
                </c:pt>
                <c:pt idx="26">
                  <c:v>353841.2366</c:v>
                </c:pt>
                <c:pt idx="27">
                  <c:v>367347.10930000001</c:v>
                </c:pt>
                <c:pt idx="28">
                  <c:v>376835.8101</c:v>
                </c:pt>
                <c:pt idx="29">
                  <c:v>379149.74729999999</c:v>
                </c:pt>
                <c:pt idx="30">
                  <c:v>407766.8518</c:v>
                </c:pt>
                <c:pt idx="31">
                  <c:v>377998.90980000002</c:v>
                </c:pt>
                <c:pt idx="32">
                  <c:v>375003.67099999997</c:v>
                </c:pt>
                <c:pt idx="33">
                  <c:v>394009.2611</c:v>
                </c:pt>
                <c:pt idx="34">
                  <c:v>399560.39250000002</c:v>
                </c:pt>
                <c:pt idx="35">
                  <c:v>407029.11930000002</c:v>
                </c:pt>
                <c:pt idx="36">
                  <c:v>404282.93969999999</c:v>
                </c:pt>
                <c:pt idx="37">
                  <c:v>395218.35649999999</c:v>
                </c:pt>
                <c:pt idx="38">
                  <c:v>390378.3394</c:v>
                </c:pt>
                <c:pt idx="39">
                  <c:v>391709.08139999997</c:v>
                </c:pt>
                <c:pt idx="40">
                  <c:v>402740.09260000003</c:v>
                </c:pt>
                <c:pt idx="41">
                  <c:v>408397.18280000001</c:v>
                </c:pt>
                <c:pt idx="42">
                  <c:v>408963.35080000001</c:v>
                </c:pt>
                <c:pt idx="43">
                  <c:v>404980.35939999996</c:v>
                </c:pt>
                <c:pt idx="44">
                  <c:v>407549.50569999998</c:v>
                </c:pt>
                <c:pt idx="45">
                  <c:v>392610.34988400002</c:v>
                </c:pt>
              </c:numCache>
            </c:numRef>
          </c:val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39355</c:v>
                </c:pt>
                <c:pt idx="1">
                  <c:v>39447</c:v>
                </c:pt>
                <c:pt idx="2">
                  <c:v>39538</c:v>
                </c:pt>
                <c:pt idx="3">
                  <c:v>39629</c:v>
                </c:pt>
                <c:pt idx="4">
                  <c:v>39721</c:v>
                </c:pt>
                <c:pt idx="5">
                  <c:v>39813</c:v>
                </c:pt>
                <c:pt idx="6">
                  <c:v>39903</c:v>
                </c:pt>
                <c:pt idx="7">
                  <c:v>39994</c:v>
                </c:pt>
                <c:pt idx="8">
                  <c:v>40086</c:v>
                </c:pt>
                <c:pt idx="9">
                  <c:v>40178</c:v>
                </c:pt>
                <c:pt idx="10">
                  <c:v>40268</c:v>
                </c:pt>
                <c:pt idx="11">
                  <c:v>40359</c:v>
                </c:pt>
                <c:pt idx="12">
                  <c:v>40451</c:v>
                </c:pt>
                <c:pt idx="13">
                  <c:v>40543</c:v>
                </c:pt>
                <c:pt idx="14">
                  <c:v>40633</c:v>
                </c:pt>
                <c:pt idx="15">
                  <c:v>40724</c:v>
                </c:pt>
                <c:pt idx="16">
                  <c:v>40816</c:v>
                </c:pt>
                <c:pt idx="17">
                  <c:v>40908</c:v>
                </c:pt>
                <c:pt idx="18">
                  <c:v>40999</c:v>
                </c:pt>
                <c:pt idx="19">
                  <c:v>41090</c:v>
                </c:pt>
                <c:pt idx="20">
                  <c:v>41182</c:v>
                </c:pt>
                <c:pt idx="21">
                  <c:v>41274</c:v>
                </c:pt>
                <c:pt idx="22">
                  <c:v>41364</c:v>
                </c:pt>
                <c:pt idx="23">
                  <c:v>41455</c:v>
                </c:pt>
                <c:pt idx="24">
                  <c:v>41547</c:v>
                </c:pt>
                <c:pt idx="25">
                  <c:v>41639</c:v>
                </c:pt>
                <c:pt idx="26">
                  <c:v>41729</c:v>
                </c:pt>
                <c:pt idx="27">
                  <c:v>41820</c:v>
                </c:pt>
                <c:pt idx="28">
                  <c:v>41912</c:v>
                </c:pt>
                <c:pt idx="29">
                  <c:v>42004</c:v>
                </c:pt>
                <c:pt idx="30">
                  <c:v>42094</c:v>
                </c:pt>
                <c:pt idx="31">
                  <c:v>42185</c:v>
                </c:pt>
                <c:pt idx="32">
                  <c:v>42277</c:v>
                </c:pt>
                <c:pt idx="33">
                  <c:v>42369</c:v>
                </c:pt>
                <c:pt idx="34">
                  <c:v>42460</c:v>
                </c:pt>
                <c:pt idx="35">
                  <c:v>42551</c:v>
                </c:pt>
                <c:pt idx="36">
                  <c:v>42643</c:v>
                </c:pt>
                <c:pt idx="37">
                  <c:v>42735</c:v>
                </c:pt>
                <c:pt idx="38">
                  <c:v>42825</c:v>
                </c:pt>
                <c:pt idx="39">
                  <c:v>42916</c:v>
                </c:pt>
                <c:pt idx="40">
                  <c:v>43008</c:v>
                </c:pt>
                <c:pt idx="41">
                  <c:v>43100</c:v>
                </c:pt>
                <c:pt idx="42">
                  <c:v>43190</c:v>
                </c:pt>
                <c:pt idx="43">
                  <c:v>43281</c:v>
                </c:pt>
                <c:pt idx="44">
                  <c:v>43373</c:v>
                </c:pt>
                <c:pt idx="45">
                  <c:v>43465</c:v>
                </c:pt>
              </c:numCache>
            </c:numRef>
          </c:cat>
          <c:val>
            <c:numRef>
              <c:f>data4!$D$3:$D$48</c:f>
              <c:numCache>
                <c:formatCode>_ * #,##0_ ;_ * \-#,##0_ ;_ * "-"??_ ;_ @_ </c:formatCode>
                <c:ptCount val="46"/>
                <c:pt idx="0">
                  <c:v>61853</c:v>
                </c:pt>
                <c:pt idx="1">
                  <c:v>64313</c:v>
                </c:pt>
                <c:pt idx="2">
                  <c:v>65326.818579999999</c:v>
                </c:pt>
                <c:pt idx="3">
                  <c:v>70219.886659999989</c:v>
                </c:pt>
                <c:pt idx="4">
                  <c:v>71156.046329999997</c:v>
                </c:pt>
                <c:pt idx="5">
                  <c:v>70963.867579999991</c:v>
                </c:pt>
                <c:pt idx="6">
                  <c:v>75808.594719999994</c:v>
                </c:pt>
                <c:pt idx="7">
                  <c:v>80927.472150000001</c:v>
                </c:pt>
                <c:pt idx="8">
                  <c:v>87757.5772</c:v>
                </c:pt>
                <c:pt idx="9">
                  <c:v>93503.808569999994</c:v>
                </c:pt>
                <c:pt idx="10">
                  <c:v>95850.169049999997</c:v>
                </c:pt>
                <c:pt idx="11">
                  <c:v>98414.101890000005</c:v>
                </c:pt>
                <c:pt idx="12">
                  <c:v>105830.9005</c:v>
                </c:pt>
                <c:pt idx="13">
                  <c:v>111311.1001</c:v>
                </c:pt>
                <c:pt idx="14">
                  <c:v>115364.6394</c:v>
                </c:pt>
                <c:pt idx="15">
                  <c:v>117912.5803</c:v>
                </c:pt>
                <c:pt idx="16">
                  <c:v>118627.105</c:v>
                </c:pt>
                <c:pt idx="17">
                  <c:v>124427.3787</c:v>
                </c:pt>
                <c:pt idx="18">
                  <c:v>132054.7592</c:v>
                </c:pt>
                <c:pt idx="19">
                  <c:v>135214.07640000002</c:v>
                </c:pt>
                <c:pt idx="20">
                  <c:v>144631.96419999999</c:v>
                </c:pt>
                <c:pt idx="21">
                  <c:v>153936.53810000001</c:v>
                </c:pt>
                <c:pt idx="22">
                  <c:v>158908.99969999999</c:v>
                </c:pt>
                <c:pt idx="23">
                  <c:v>165382.7634</c:v>
                </c:pt>
                <c:pt idx="24">
                  <c:v>175280.47940000001</c:v>
                </c:pt>
                <c:pt idx="25">
                  <c:v>185635.5269</c:v>
                </c:pt>
                <c:pt idx="26">
                  <c:v>194503.56580000001</c:v>
                </c:pt>
                <c:pt idx="27">
                  <c:v>204231.2886</c:v>
                </c:pt>
                <c:pt idx="28">
                  <c:v>214231.40580000001</c:v>
                </c:pt>
                <c:pt idx="29">
                  <c:v>220941.60159999999</c:v>
                </c:pt>
                <c:pt idx="30">
                  <c:v>238480.1029</c:v>
                </c:pt>
                <c:pt idx="31">
                  <c:v>238584.0471</c:v>
                </c:pt>
                <c:pt idx="32">
                  <c:v>240239.99469999998</c:v>
                </c:pt>
                <c:pt idx="33">
                  <c:v>250710.29990000001</c:v>
                </c:pt>
                <c:pt idx="34">
                  <c:v>256138.45180000001</c:v>
                </c:pt>
                <c:pt idx="35">
                  <c:v>266330.1422</c:v>
                </c:pt>
                <c:pt idx="36">
                  <c:v>276548.7451</c:v>
                </c:pt>
                <c:pt idx="37">
                  <c:v>286472.7855</c:v>
                </c:pt>
                <c:pt idx="38">
                  <c:v>295724.53279999999</c:v>
                </c:pt>
                <c:pt idx="39">
                  <c:v>307141.43889999995</c:v>
                </c:pt>
                <c:pt idx="40">
                  <c:v>321661.48670000001</c:v>
                </c:pt>
                <c:pt idx="41">
                  <c:v>337110.23080000002</c:v>
                </c:pt>
                <c:pt idx="42">
                  <c:v>344950.85560000001</c:v>
                </c:pt>
                <c:pt idx="43">
                  <c:v>356723.50930000003</c:v>
                </c:pt>
                <c:pt idx="44">
                  <c:v>373583.02989999996</c:v>
                </c:pt>
                <c:pt idx="45">
                  <c:v>369066.72117900004</c:v>
                </c:pt>
              </c:numCache>
            </c:numRef>
          </c:val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39355</c:v>
                </c:pt>
                <c:pt idx="1">
                  <c:v>39447</c:v>
                </c:pt>
                <c:pt idx="2">
                  <c:v>39538</c:v>
                </c:pt>
                <c:pt idx="3">
                  <c:v>39629</c:v>
                </c:pt>
                <c:pt idx="4">
                  <c:v>39721</c:v>
                </c:pt>
                <c:pt idx="5">
                  <c:v>39813</c:v>
                </c:pt>
                <c:pt idx="6">
                  <c:v>39903</c:v>
                </c:pt>
                <c:pt idx="7">
                  <c:v>39994</c:v>
                </c:pt>
                <c:pt idx="8">
                  <c:v>40086</c:v>
                </c:pt>
                <c:pt idx="9">
                  <c:v>40178</c:v>
                </c:pt>
                <c:pt idx="10">
                  <c:v>40268</c:v>
                </c:pt>
                <c:pt idx="11">
                  <c:v>40359</c:v>
                </c:pt>
                <c:pt idx="12">
                  <c:v>40451</c:v>
                </c:pt>
                <c:pt idx="13">
                  <c:v>40543</c:v>
                </c:pt>
                <c:pt idx="14">
                  <c:v>40633</c:v>
                </c:pt>
                <c:pt idx="15">
                  <c:v>40724</c:v>
                </c:pt>
                <c:pt idx="16">
                  <c:v>40816</c:v>
                </c:pt>
                <c:pt idx="17">
                  <c:v>40908</c:v>
                </c:pt>
                <c:pt idx="18">
                  <c:v>40999</c:v>
                </c:pt>
                <c:pt idx="19">
                  <c:v>41090</c:v>
                </c:pt>
                <c:pt idx="20">
                  <c:v>41182</c:v>
                </c:pt>
                <c:pt idx="21">
                  <c:v>41274</c:v>
                </c:pt>
                <c:pt idx="22">
                  <c:v>41364</c:v>
                </c:pt>
                <c:pt idx="23">
                  <c:v>41455</c:v>
                </c:pt>
                <c:pt idx="24">
                  <c:v>41547</c:v>
                </c:pt>
                <c:pt idx="25">
                  <c:v>41639</c:v>
                </c:pt>
                <c:pt idx="26">
                  <c:v>41729</c:v>
                </c:pt>
                <c:pt idx="27">
                  <c:v>41820</c:v>
                </c:pt>
                <c:pt idx="28">
                  <c:v>41912</c:v>
                </c:pt>
                <c:pt idx="29">
                  <c:v>42004</c:v>
                </c:pt>
                <c:pt idx="30">
                  <c:v>42094</c:v>
                </c:pt>
                <c:pt idx="31">
                  <c:v>42185</c:v>
                </c:pt>
                <c:pt idx="32">
                  <c:v>42277</c:v>
                </c:pt>
                <c:pt idx="33">
                  <c:v>42369</c:v>
                </c:pt>
                <c:pt idx="34">
                  <c:v>42460</c:v>
                </c:pt>
                <c:pt idx="35">
                  <c:v>42551</c:v>
                </c:pt>
                <c:pt idx="36">
                  <c:v>42643</c:v>
                </c:pt>
                <c:pt idx="37">
                  <c:v>42735</c:v>
                </c:pt>
                <c:pt idx="38">
                  <c:v>42825</c:v>
                </c:pt>
                <c:pt idx="39">
                  <c:v>42916</c:v>
                </c:pt>
                <c:pt idx="40">
                  <c:v>43008</c:v>
                </c:pt>
                <c:pt idx="41">
                  <c:v>43100</c:v>
                </c:pt>
                <c:pt idx="42">
                  <c:v>43190</c:v>
                </c:pt>
                <c:pt idx="43">
                  <c:v>43281</c:v>
                </c:pt>
                <c:pt idx="44">
                  <c:v>43373</c:v>
                </c:pt>
                <c:pt idx="45">
                  <c:v>43465</c:v>
                </c:pt>
              </c:numCache>
            </c:numRef>
          </c:cat>
          <c:val>
            <c:numRef>
              <c:f>data4!$E$3:$E$48</c:f>
              <c:numCache>
                <c:formatCode>_ * #,##0_ ;_ * \-#,##0_ ;_ * "-"??_ ;_ @_ </c:formatCode>
                <c:ptCount val="46"/>
                <c:pt idx="0">
                  <c:v>186262</c:v>
                </c:pt>
                <c:pt idx="1">
                  <c:v>187202</c:v>
                </c:pt>
                <c:pt idx="2">
                  <c:v>178838.77130000002</c:v>
                </c:pt>
                <c:pt idx="3">
                  <c:v>181571.60619999998</c:v>
                </c:pt>
                <c:pt idx="4">
                  <c:v>166864.20509999999</c:v>
                </c:pt>
                <c:pt idx="5">
                  <c:v>145397.86309999999</c:v>
                </c:pt>
                <c:pt idx="6">
                  <c:v>158235.7415</c:v>
                </c:pt>
                <c:pt idx="7">
                  <c:v>168279.55859999999</c:v>
                </c:pt>
                <c:pt idx="8">
                  <c:v>175948.60399999999</c:v>
                </c:pt>
                <c:pt idx="9">
                  <c:v>181929.21580000001</c:v>
                </c:pt>
                <c:pt idx="10">
                  <c:v>187145.09099999999</c:v>
                </c:pt>
                <c:pt idx="11">
                  <c:v>182375.68650000001</c:v>
                </c:pt>
                <c:pt idx="12">
                  <c:v>189451.1404</c:v>
                </c:pt>
                <c:pt idx="13">
                  <c:v>194133.89559999999</c:v>
                </c:pt>
                <c:pt idx="14">
                  <c:v>193312.44899999999</c:v>
                </c:pt>
                <c:pt idx="15">
                  <c:v>189119.47899999999</c:v>
                </c:pt>
                <c:pt idx="16">
                  <c:v>180929.6839</c:v>
                </c:pt>
                <c:pt idx="17">
                  <c:v>181513.26699999999</c:v>
                </c:pt>
                <c:pt idx="18">
                  <c:v>185709.52350000001</c:v>
                </c:pt>
                <c:pt idx="19">
                  <c:v>181915.64980000001</c:v>
                </c:pt>
                <c:pt idx="20">
                  <c:v>188240.89490000001</c:v>
                </c:pt>
                <c:pt idx="21">
                  <c:v>190777.33480000001</c:v>
                </c:pt>
                <c:pt idx="22">
                  <c:v>194876.96269999997</c:v>
                </c:pt>
                <c:pt idx="23">
                  <c:v>195668.63319999998</c:v>
                </c:pt>
                <c:pt idx="24">
                  <c:v>200367.04550000001</c:v>
                </c:pt>
                <c:pt idx="25">
                  <c:v>204663.0165</c:v>
                </c:pt>
                <c:pt idx="26">
                  <c:v>207855.44769999999</c:v>
                </c:pt>
                <c:pt idx="27">
                  <c:v>209018.82519999999</c:v>
                </c:pt>
                <c:pt idx="28">
                  <c:v>212122.61219999997</c:v>
                </c:pt>
                <c:pt idx="29">
                  <c:v>211145.90419999999</c:v>
                </c:pt>
                <c:pt idx="30">
                  <c:v>217541.26209999999</c:v>
                </c:pt>
                <c:pt idx="31">
                  <c:v>213964.644</c:v>
                </c:pt>
                <c:pt idx="32">
                  <c:v>210631.44880000001</c:v>
                </c:pt>
                <c:pt idx="33">
                  <c:v>212571.18549999999</c:v>
                </c:pt>
                <c:pt idx="34">
                  <c:v>210717.21159999998</c:v>
                </c:pt>
                <c:pt idx="35">
                  <c:v>212719.12840000002</c:v>
                </c:pt>
                <c:pt idx="36">
                  <c:v>215975.35250000001</c:v>
                </c:pt>
                <c:pt idx="37">
                  <c:v>219236.83199999999</c:v>
                </c:pt>
                <c:pt idx="38">
                  <c:v>222912.56959999999</c:v>
                </c:pt>
                <c:pt idx="39">
                  <c:v>228329.728</c:v>
                </c:pt>
                <c:pt idx="40">
                  <c:v>233741.4406</c:v>
                </c:pt>
                <c:pt idx="41">
                  <c:v>241863.6876</c:v>
                </c:pt>
                <c:pt idx="42">
                  <c:v>243400.80840000001</c:v>
                </c:pt>
                <c:pt idx="43">
                  <c:v>247271.37700000001</c:v>
                </c:pt>
                <c:pt idx="44">
                  <c:v>254365.58130000002</c:v>
                </c:pt>
                <c:pt idx="45">
                  <c:v>247165.54739300002</c:v>
                </c:pt>
              </c:numCache>
            </c:numRef>
          </c:val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39355</c:v>
                </c:pt>
                <c:pt idx="1">
                  <c:v>39447</c:v>
                </c:pt>
                <c:pt idx="2">
                  <c:v>39538</c:v>
                </c:pt>
                <c:pt idx="3">
                  <c:v>39629</c:v>
                </c:pt>
                <c:pt idx="4">
                  <c:v>39721</c:v>
                </c:pt>
                <c:pt idx="5">
                  <c:v>39813</c:v>
                </c:pt>
                <c:pt idx="6">
                  <c:v>39903</c:v>
                </c:pt>
                <c:pt idx="7">
                  <c:v>39994</c:v>
                </c:pt>
                <c:pt idx="8">
                  <c:v>40086</c:v>
                </c:pt>
                <c:pt idx="9">
                  <c:v>40178</c:v>
                </c:pt>
                <c:pt idx="10">
                  <c:v>40268</c:v>
                </c:pt>
                <c:pt idx="11">
                  <c:v>40359</c:v>
                </c:pt>
                <c:pt idx="12">
                  <c:v>40451</c:v>
                </c:pt>
                <c:pt idx="13">
                  <c:v>40543</c:v>
                </c:pt>
                <c:pt idx="14">
                  <c:v>40633</c:v>
                </c:pt>
                <c:pt idx="15">
                  <c:v>40724</c:v>
                </c:pt>
                <c:pt idx="16">
                  <c:v>40816</c:v>
                </c:pt>
                <c:pt idx="17">
                  <c:v>40908</c:v>
                </c:pt>
                <c:pt idx="18">
                  <c:v>40999</c:v>
                </c:pt>
                <c:pt idx="19">
                  <c:v>41090</c:v>
                </c:pt>
                <c:pt idx="20">
                  <c:v>41182</c:v>
                </c:pt>
                <c:pt idx="21">
                  <c:v>41274</c:v>
                </c:pt>
                <c:pt idx="22">
                  <c:v>41364</c:v>
                </c:pt>
                <c:pt idx="23">
                  <c:v>41455</c:v>
                </c:pt>
                <c:pt idx="24">
                  <c:v>41547</c:v>
                </c:pt>
                <c:pt idx="25">
                  <c:v>41639</c:v>
                </c:pt>
                <c:pt idx="26">
                  <c:v>41729</c:v>
                </c:pt>
                <c:pt idx="27">
                  <c:v>41820</c:v>
                </c:pt>
                <c:pt idx="28">
                  <c:v>41912</c:v>
                </c:pt>
                <c:pt idx="29">
                  <c:v>42004</c:v>
                </c:pt>
                <c:pt idx="30">
                  <c:v>42094</c:v>
                </c:pt>
                <c:pt idx="31">
                  <c:v>42185</c:v>
                </c:pt>
                <c:pt idx="32">
                  <c:v>42277</c:v>
                </c:pt>
                <c:pt idx="33">
                  <c:v>42369</c:v>
                </c:pt>
                <c:pt idx="34">
                  <c:v>42460</c:v>
                </c:pt>
                <c:pt idx="35">
                  <c:v>42551</c:v>
                </c:pt>
                <c:pt idx="36">
                  <c:v>42643</c:v>
                </c:pt>
                <c:pt idx="37">
                  <c:v>42735</c:v>
                </c:pt>
                <c:pt idx="38">
                  <c:v>42825</c:v>
                </c:pt>
                <c:pt idx="39">
                  <c:v>42916</c:v>
                </c:pt>
                <c:pt idx="40">
                  <c:v>43008</c:v>
                </c:pt>
                <c:pt idx="41">
                  <c:v>43100</c:v>
                </c:pt>
                <c:pt idx="42">
                  <c:v>43190</c:v>
                </c:pt>
                <c:pt idx="43">
                  <c:v>43281</c:v>
                </c:pt>
                <c:pt idx="44">
                  <c:v>43373</c:v>
                </c:pt>
                <c:pt idx="45">
                  <c:v>43465</c:v>
                </c:pt>
              </c:numCache>
            </c:numRef>
          </c:cat>
          <c:val>
            <c:numRef>
              <c:f>data4!$F$3:$F$48</c:f>
              <c:numCache>
                <c:formatCode>_ * #,##0_ ;_ * \-#,##0_ ;_ * "-"??_ ;_ @_ </c:formatCode>
                <c:ptCount val="46"/>
                <c:pt idx="0">
                  <c:v>143881</c:v>
                </c:pt>
                <c:pt idx="1">
                  <c:v>147211</c:v>
                </c:pt>
                <c:pt idx="2">
                  <c:v>144994.90100000001</c:v>
                </c:pt>
                <c:pt idx="3">
                  <c:v>150739.943</c:v>
                </c:pt>
                <c:pt idx="4">
                  <c:v>147557.492</c:v>
                </c:pt>
                <c:pt idx="5">
                  <c:v>140993.61199999999</c:v>
                </c:pt>
                <c:pt idx="6">
                  <c:v>150932.09</c:v>
                </c:pt>
                <c:pt idx="7">
                  <c:v>162124.38838999998</c:v>
                </c:pt>
                <c:pt idx="8">
                  <c:v>172540.83966</c:v>
                </c:pt>
                <c:pt idx="9">
                  <c:v>180818.01769000001</c:v>
                </c:pt>
                <c:pt idx="10">
                  <c:v>187984.29019</c:v>
                </c:pt>
                <c:pt idx="11">
                  <c:v>187452.70798000001</c:v>
                </c:pt>
                <c:pt idx="12">
                  <c:v>198431.11939999997</c:v>
                </c:pt>
                <c:pt idx="13">
                  <c:v>206796.33416999999</c:v>
                </c:pt>
                <c:pt idx="14">
                  <c:v>210969.04699999999</c:v>
                </c:pt>
                <c:pt idx="15">
                  <c:v>211091.22858999998</c:v>
                </c:pt>
                <c:pt idx="16">
                  <c:v>206686.72875000001</c:v>
                </c:pt>
                <c:pt idx="17">
                  <c:v>213753.67724000002</c:v>
                </c:pt>
                <c:pt idx="18">
                  <c:v>222700.19572999998</c:v>
                </c:pt>
                <c:pt idx="19">
                  <c:v>223429.17942</c:v>
                </c:pt>
                <c:pt idx="20">
                  <c:v>234952.14215</c:v>
                </c:pt>
                <c:pt idx="21">
                  <c:v>244320.99500999998</c:v>
                </c:pt>
                <c:pt idx="22">
                  <c:v>252004.74169</c:v>
                </c:pt>
                <c:pt idx="23">
                  <c:v>257849.02739999996</c:v>
                </c:pt>
                <c:pt idx="24">
                  <c:v>269033.00893999997</c:v>
                </c:pt>
                <c:pt idx="25">
                  <c:v>279142.36066000001</c:v>
                </c:pt>
                <c:pt idx="26">
                  <c:v>286937.67133000004</c:v>
                </c:pt>
                <c:pt idx="27">
                  <c:v>293685.09902999998</c:v>
                </c:pt>
                <c:pt idx="28">
                  <c:v>302166.65136000002</c:v>
                </c:pt>
                <c:pt idx="29">
                  <c:v>306088.45713</c:v>
                </c:pt>
                <c:pt idx="30">
                  <c:v>320021.05319999997</c:v>
                </c:pt>
                <c:pt idx="31">
                  <c:v>323046.98601999995</c:v>
                </c:pt>
                <c:pt idx="32">
                  <c:v>321958.36811000004</c:v>
                </c:pt>
                <c:pt idx="33">
                  <c:v>330789.84568000003</c:v>
                </c:pt>
                <c:pt idx="34">
                  <c:v>332791.96931999997</c:v>
                </c:pt>
                <c:pt idx="35">
                  <c:v>339548.34499999997</c:v>
                </c:pt>
                <c:pt idx="36">
                  <c:v>347964.47847000003</c:v>
                </c:pt>
                <c:pt idx="37">
                  <c:v>355928.44085000001</c:v>
                </c:pt>
                <c:pt idx="38">
                  <c:v>363011.33436000004</c:v>
                </c:pt>
                <c:pt idx="39">
                  <c:v>372231.01190999994</c:v>
                </c:pt>
                <c:pt idx="40">
                  <c:v>382646.48222000001</c:v>
                </c:pt>
                <c:pt idx="41">
                  <c:v>396293.15123000002</c:v>
                </c:pt>
                <c:pt idx="42">
                  <c:v>402045.84957000002</c:v>
                </c:pt>
                <c:pt idx="43">
                  <c:v>412065.08269000001</c:v>
                </c:pt>
                <c:pt idx="44">
                  <c:v>424811.46448999998</c:v>
                </c:pt>
                <c:pt idx="45">
                  <c:v>415663.94227</c:v>
                </c:pt>
              </c:numCache>
            </c:numRef>
          </c:val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39355</c:v>
                </c:pt>
                <c:pt idx="1">
                  <c:v>39447</c:v>
                </c:pt>
                <c:pt idx="2">
                  <c:v>39538</c:v>
                </c:pt>
                <c:pt idx="3">
                  <c:v>39629</c:v>
                </c:pt>
                <c:pt idx="4">
                  <c:v>39721</c:v>
                </c:pt>
                <c:pt idx="5">
                  <c:v>39813</c:v>
                </c:pt>
                <c:pt idx="6">
                  <c:v>39903</c:v>
                </c:pt>
                <c:pt idx="7">
                  <c:v>39994</c:v>
                </c:pt>
                <c:pt idx="8">
                  <c:v>40086</c:v>
                </c:pt>
                <c:pt idx="9">
                  <c:v>40178</c:v>
                </c:pt>
                <c:pt idx="10">
                  <c:v>40268</c:v>
                </c:pt>
                <c:pt idx="11">
                  <c:v>40359</c:v>
                </c:pt>
                <c:pt idx="12">
                  <c:v>40451</c:v>
                </c:pt>
                <c:pt idx="13">
                  <c:v>40543</c:v>
                </c:pt>
                <c:pt idx="14">
                  <c:v>40633</c:v>
                </c:pt>
                <c:pt idx="15">
                  <c:v>40724</c:v>
                </c:pt>
                <c:pt idx="16">
                  <c:v>40816</c:v>
                </c:pt>
                <c:pt idx="17">
                  <c:v>40908</c:v>
                </c:pt>
                <c:pt idx="18">
                  <c:v>40999</c:v>
                </c:pt>
                <c:pt idx="19">
                  <c:v>41090</c:v>
                </c:pt>
                <c:pt idx="20">
                  <c:v>41182</c:v>
                </c:pt>
                <c:pt idx="21">
                  <c:v>41274</c:v>
                </c:pt>
                <c:pt idx="22">
                  <c:v>41364</c:v>
                </c:pt>
                <c:pt idx="23">
                  <c:v>41455</c:v>
                </c:pt>
                <c:pt idx="24">
                  <c:v>41547</c:v>
                </c:pt>
                <c:pt idx="25">
                  <c:v>41639</c:v>
                </c:pt>
                <c:pt idx="26">
                  <c:v>41729</c:v>
                </c:pt>
                <c:pt idx="27">
                  <c:v>41820</c:v>
                </c:pt>
                <c:pt idx="28">
                  <c:v>41912</c:v>
                </c:pt>
                <c:pt idx="29">
                  <c:v>42004</c:v>
                </c:pt>
                <c:pt idx="30">
                  <c:v>42094</c:v>
                </c:pt>
                <c:pt idx="31">
                  <c:v>42185</c:v>
                </c:pt>
                <c:pt idx="32">
                  <c:v>42277</c:v>
                </c:pt>
                <c:pt idx="33">
                  <c:v>42369</c:v>
                </c:pt>
                <c:pt idx="34">
                  <c:v>42460</c:v>
                </c:pt>
                <c:pt idx="35">
                  <c:v>42551</c:v>
                </c:pt>
                <c:pt idx="36">
                  <c:v>42643</c:v>
                </c:pt>
                <c:pt idx="37">
                  <c:v>42735</c:v>
                </c:pt>
                <c:pt idx="38">
                  <c:v>42825</c:v>
                </c:pt>
                <c:pt idx="39">
                  <c:v>42916</c:v>
                </c:pt>
                <c:pt idx="40">
                  <c:v>43008</c:v>
                </c:pt>
                <c:pt idx="41">
                  <c:v>43100</c:v>
                </c:pt>
                <c:pt idx="42">
                  <c:v>43190</c:v>
                </c:pt>
                <c:pt idx="43">
                  <c:v>43281</c:v>
                </c:pt>
                <c:pt idx="44">
                  <c:v>43373</c:v>
                </c:pt>
                <c:pt idx="45">
                  <c:v>43465</c:v>
                </c:pt>
              </c:numCache>
            </c:numRef>
          </c:cat>
          <c:val>
            <c:numRef>
              <c:f>data4!$G$3:$G$48</c:f>
              <c:numCache>
                <c:formatCode>_ * #,##0_ ;_ * \-#,##0_ ;_ * "-"??_ ;_ @_ </c:formatCode>
                <c:ptCount val="46"/>
                <c:pt idx="0">
                  <c:v>86842</c:v>
                </c:pt>
                <c:pt idx="1">
                  <c:v>89652</c:v>
                </c:pt>
                <c:pt idx="2">
                  <c:v>85509.621599999999</c:v>
                </c:pt>
                <c:pt idx="3">
                  <c:v>87950.117530000003</c:v>
                </c:pt>
                <c:pt idx="4">
                  <c:v>81596.600349999993</c:v>
                </c:pt>
                <c:pt idx="5">
                  <c:v>72585.765200000009</c:v>
                </c:pt>
                <c:pt idx="6">
                  <c:v>79655.094580000004</c:v>
                </c:pt>
                <c:pt idx="7">
                  <c:v>87204.08348999999</c:v>
                </c:pt>
                <c:pt idx="8">
                  <c:v>92587.582269999999</c:v>
                </c:pt>
                <c:pt idx="9">
                  <c:v>98133.156300000002</c:v>
                </c:pt>
                <c:pt idx="10">
                  <c:v>102160.6637</c:v>
                </c:pt>
                <c:pt idx="11">
                  <c:v>100755.3769</c:v>
                </c:pt>
                <c:pt idx="12">
                  <c:v>106671.98409999999</c:v>
                </c:pt>
                <c:pt idx="13">
                  <c:v>111953.5509</c:v>
                </c:pt>
                <c:pt idx="14">
                  <c:v>112632.92690000001</c:v>
                </c:pt>
                <c:pt idx="15">
                  <c:v>111481.81600000001</c:v>
                </c:pt>
                <c:pt idx="16">
                  <c:v>108202.2543</c:v>
                </c:pt>
                <c:pt idx="17">
                  <c:v>112322.0698</c:v>
                </c:pt>
                <c:pt idx="18">
                  <c:v>116565.9139</c:v>
                </c:pt>
                <c:pt idx="19">
                  <c:v>115477.61140000001</c:v>
                </c:pt>
                <c:pt idx="20">
                  <c:v>121690.5257</c:v>
                </c:pt>
                <c:pt idx="21">
                  <c:v>126816.06200000001</c:v>
                </c:pt>
                <c:pt idx="22">
                  <c:v>129900.283</c:v>
                </c:pt>
                <c:pt idx="23">
                  <c:v>131391.46359999999</c:v>
                </c:pt>
                <c:pt idx="24">
                  <c:v>136805.28450000001</c:v>
                </c:pt>
                <c:pt idx="25">
                  <c:v>142912.91140000001</c:v>
                </c:pt>
                <c:pt idx="26">
                  <c:v>147050.78959999999</c:v>
                </c:pt>
                <c:pt idx="27">
                  <c:v>150456.91140000001</c:v>
                </c:pt>
                <c:pt idx="28">
                  <c:v>155186.36410000001</c:v>
                </c:pt>
                <c:pt idx="29">
                  <c:v>157811.40590000001</c:v>
                </c:pt>
                <c:pt idx="30">
                  <c:v>165379.12330000001</c:v>
                </c:pt>
                <c:pt idx="31">
                  <c:v>164673.63009999998</c:v>
                </c:pt>
                <c:pt idx="32">
                  <c:v>164024.89480000001</c:v>
                </c:pt>
                <c:pt idx="33">
                  <c:v>169409.67259999999</c:v>
                </c:pt>
                <c:pt idx="34">
                  <c:v>169965.76509999999</c:v>
                </c:pt>
                <c:pt idx="35">
                  <c:v>173857.08960000001</c:v>
                </c:pt>
                <c:pt idx="36">
                  <c:v>178395.11009999999</c:v>
                </c:pt>
                <c:pt idx="37">
                  <c:v>183799.70080000002</c:v>
                </c:pt>
                <c:pt idx="38">
                  <c:v>187566.4277</c:v>
                </c:pt>
                <c:pt idx="39">
                  <c:v>192874.93900000001</c:v>
                </c:pt>
                <c:pt idx="40">
                  <c:v>198731.4909</c:v>
                </c:pt>
                <c:pt idx="41">
                  <c:v>206768.2071</c:v>
                </c:pt>
                <c:pt idx="42">
                  <c:v>207767.02919999999</c:v>
                </c:pt>
                <c:pt idx="43">
                  <c:v>212149.5313</c:v>
                </c:pt>
                <c:pt idx="44">
                  <c:v>219817.2145</c:v>
                </c:pt>
                <c:pt idx="45">
                  <c:v>214152.189889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243403776"/>
        <c:axId val="243401472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data4!$B$3:$B$48</c:f>
              <c:numCache>
                <c:formatCode>mm/yyyy</c:formatCode>
                <c:ptCount val="46"/>
                <c:pt idx="0">
                  <c:v>39355</c:v>
                </c:pt>
                <c:pt idx="1">
                  <c:v>39447</c:v>
                </c:pt>
                <c:pt idx="2">
                  <c:v>39538</c:v>
                </c:pt>
                <c:pt idx="3">
                  <c:v>39629</c:v>
                </c:pt>
                <c:pt idx="4">
                  <c:v>39721</c:v>
                </c:pt>
                <c:pt idx="5">
                  <c:v>39813</c:v>
                </c:pt>
                <c:pt idx="6">
                  <c:v>39903</c:v>
                </c:pt>
                <c:pt idx="7">
                  <c:v>39994</c:v>
                </c:pt>
                <c:pt idx="8">
                  <c:v>40086</c:v>
                </c:pt>
                <c:pt idx="9">
                  <c:v>40178</c:v>
                </c:pt>
                <c:pt idx="10">
                  <c:v>40268</c:v>
                </c:pt>
                <c:pt idx="11">
                  <c:v>40359</c:v>
                </c:pt>
                <c:pt idx="12">
                  <c:v>40451</c:v>
                </c:pt>
                <c:pt idx="13">
                  <c:v>40543</c:v>
                </c:pt>
                <c:pt idx="14">
                  <c:v>40633</c:v>
                </c:pt>
                <c:pt idx="15">
                  <c:v>40724</c:v>
                </c:pt>
                <c:pt idx="16">
                  <c:v>40816</c:v>
                </c:pt>
                <c:pt idx="17">
                  <c:v>40908</c:v>
                </c:pt>
                <c:pt idx="18">
                  <c:v>40999</c:v>
                </c:pt>
                <c:pt idx="19">
                  <c:v>41090</c:v>
                </c:pt>
                <c:pt idx="20">
                  <c:v>41182</c:v>
                </c:pt>
                <c:pt idx="21">
                  <c:v>41274</c:v>
                </c:pt>
                <c:pt idx="22">
                  <c:v>41364</c:v>
                </c:pt>
                <c:pt idx="23">
                  <c:v>41455</c:v>
                </c:pt>
                <c:pt idx="24">
                  <c:v>41547</c:v>
                </c:pt>
                <c:pt idx="25">
                  <c:v>41639</c:v>
                </c:pt>
                <c:pt idx="26">
                  <c:v>41729</c:v>
                </c:pt>
                <c:pt idx="27">
                  <c:v>41820</c:v>
                </c:pt>
                <c:pt idx="28">
                  <c:v>41912</c:v>
                </c:pt>
                <c:pt idx="29">
                  <c:v>42004</c:v>
                </c:pt>
                <c:pt idx="30">
                  <c:v>42094</c:v>
                </c:pt>
                <c:pt idx="31">
                  <c:v>42185</c:v>
                </c:pt>
                <c:pt idx="32">
                  <c:v>42277</c:v>
                </c:pt>
                <c:pt idx="33">
                  <c:v>42369</c:v>
                </c:pt>
                <c:pt idx="34">
                  <c:v>42460</c:v>
                </c:pt>
                <c:pt idx="35">
                  <c:v>42551</c:v>
                </c:pt>
                <c:pt idx="36">
                  <c:v>42643</c:v>
                </c:pt>
                <c:pt idx="37">
                  <c:v>42735</c:v>
                </c:pt>
                <c:pt idx="38">
                  <c:v>42825</c:v>
                </c:pt>
                <c:pt idx="39">
                  <c:v>42916</c:v>
                </c:pt>
                <c:pt idx="40">
                  <c:v>43008</c:v>
                </c:pt>
                <c:pt idx="41">
                  <c:v>43100</c:v>
                </c:pt>
                <c:pt idx="42">
                  <c:v>43190</c:v>
                </c:pt>
                <c:pt idx="43">
                  <c:v>43281</c:v>
                </c:pt>
                <c:pt idx="44">
                  <c:v>43373</c:v>
                </c:pt>
                <c:pt idx="45">
                  <c:v>43465</c:v>
                </c:pt>
              </c:numCache>
            </c:numRef>
          </c:cat>
          <c:val>
            <c:numRef>
              <c:f>data4!$H$3:$H$48</c:f>
              <c:numCache>
                <c:formatCode>0.0%</c:formatCode>
                <c:ptCount val="46"/>
                <c:pt idx="0">
                  <c:v>0.11967481335759089</c:v>
                </c:pt>
                <c:pt idx="1">
                  <c:v>5.2963507121079667E-2</c:v>
                </c:pt>
                <c:pt idx="2">
                  <c:v>0.16717485450343372</c:v>
                </c:pt>
                <c:pt idx="3">
                  <c:v>0.14364866450275704</c:v>
                </c:pt>
                <c:pt idx="4">
                  <c:v>0.10327907170765771</c:v>
                </c:pt>
                <c:pt idx="5">
                  <c:v>7.6101563861551424E-2</c:v>
                </c:pt>
                <c:pt idx="6">
                  <c:v>2.5140454178740335E-3</c:v>
                </c:pt>
                <c:pt idx="7">
                  <c:v>2.4748816476942936E-2</c:v>
                </c:pt>
                <c:pt idx="8">
                  <c:v>0.12752781262364787</c:v>
                </c:pt>
                <c:pt idx="9">
                  <c:v>0.23133228487131596</c:v>
                </c:pt>
                <c:pt idx="10">
                  <c:v>0.19088255427865208</c:v>
                </c:pt>
                <c:pt idx="11">
                  <c:v>0.13079130069996436</c:v>
                </c:pt>
                <c:pt idx="12">
                  <c:v>0.1224402180657449</c:v>
                </c:pt>
                <c:pt idx="13">
                  <c:v>0.10958263316514039</c:v>
                </c:pt>
                <c:pt idx="14">
                  <c:v>9.967714806387673E-2</c:v>
                </c:pt>
                <c:pt idx="15">
                  <c:v>9.6409563256116826E-2</c:v>
                </c:pt>
                <c:pt idx="16">
                  <c:v>3.4337002077787337E-2</c:v>
                </c:pt>
                <c:pt idx="17">
                  <c:v>2.996113926499544E-2</c:v>
                </c:pt>
                <c:pt idx="18">
                  <c:v>3.9519219001484363E-2</c:v>
                </c:pt>
                <c:pt idx="19">
                  <c:v>4.0800209140551491E-2</c:v>
                </c:pt>
                <c:pt idx="20">
                  <c:v>0.10096750796317022</c:v>
                </c:pt>
                <c:pt idx="21">
                  <c:v>0.1171979477934153</c:v>
                </c:pt>
                <c:pt idx="22">
                  <c:v>0.10128105167073409</c:v>
                </c:pt>
                <c:pt idx="23">
                  <c:v>0.11744567367941472</c:v>
                </c:pt>
                <c:pt idx="24">
                  <c:v>0.10473303802583378</c:v>
                </c:pt>
                <c:pt idx="25">
                  <c:v>0.10597247408752986</c:v>
                </c:pt>
                <c:pt idx="26">
                  <c:v>0.11762057781839941</c:v>
                </c:pt>
                <c:pt idx="27">
                  <c:v>0.13369700007570229</c:v>
                </c:pt>
                <c:pt idx="28">
                  <c:v>0.12876319466586206</c:v>
                </c:pt>
                <c:pt idx="29">
                  <c:v>9.9342123467757837E-2</c:v>
                </c:pt>
                <c:pt idx="30">
                  <c:v>0.13359199326668136</c:v>
                </c:pt>
                <c:pt idx="31">
                  <c:v>7.6366446774491115E-2</c:v>
                </c:pt>
                <c:pt idx="32">
                  <c:v>4.0709075548020168E-2</c:v>
                </c:pt>
                <c:pt idx="33">
                  <c:v>6.4583759352828896E-2</c:v>
                </c:pt>
                <c:pt idx="34">
                  <c:v>1.4812903164040048E-2</c:v>
                </c:pt>
                <c:pt idx="35">
                  <c:v>6.1607802138772261E-2</c:v>
                </c:pt>
                <c:pt idx="36">
                  <c:v>8.4847762820065453E-2</c:v>
                </c:pt>
                <c:pt idx="37">
                  <c:v>6.1264417895090961E-2</c:v>
                </c:pt>
                <c:pt idx="38">
                  <c:v>6.60393984892651E-2</c:v>
                </c:pt>
                <c:pt idx="39">
                  <c:v>6.6311859476586577E-2</c:v>
                </c:pt>
                <c:pt idx="40">
                  <c:v>8.1757374740903055E-2</c:v>
                </c:pt>
                <c:pt idx="41">
                  <c:v>0.10396398019830277</c:v>
                </c:pt>
                <c:pt idx="42">
                  <c:v>0.10107932081338422</c:v>
                </c:pt>
                <c:pt idx="43">
                  <c:v>9.4421338584108616E-2</c:v>
                </c:pt>
                <c:pt idx="44">
                  <c:v>9.1330877271235122E-2</c:v>
                </c:pt>
                <c:pt idx="45">
                  <c:v>3.0322753283878345E-2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07104"/>
        <c:axId val="243405568"/>
      </c:lineChart>
      <c:valAx>
        <c:axId val="24340147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0.123386111111111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43403776"/>
        <c:crosses val="autoZero"/>
        <c:crossBetween val="between"/>
        <c:dispUnits>
          <c:builtInUnit val="thousands"/>
        </c:dispUnits>
      </c:valAx>
      <c:catAx>
        <c:axId val="24340377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243401472"/>
        <c:crosses val="autoZero"/>
        <c:auto val="0"/>
        <c:lblAlgn val="ctr"/>
        <c:lblOffset val="100"/>
        <c:noMultiLvlLbl val="0"/>
      </c:catAx>
      <c:valAx>
        <c:axId val="243405568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4925">
            <a:solidFill>
              <a:srgbClr val="FF0000"/>
            </a:solidFill>
          </a:ln>
        </c:spPr>
        <c:crossAx val="243407104"/>
        <c:crosses val="max"/>
        <c:crossBetween val="between"/>
      </c:valAx>
      <c:dateAx>
        <c:axId val="243407104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243405568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9869479166666668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2660101010101012E-2"/>
          <c:y val="0.24791425023967811"/>
          <c:w val="0.88821111111111106"/>
          <c:h val="0.43630722806355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data5!$B$4:$B$12</c:f>
              <c:numCache>
                <c:formatCode>mm/yyyy</c:formatCode>
                <c:ptCount val="9"/>
                <c:pt idx="0">
                  <c:v>42735</c:v>
                </c:pt>
                <c:pt idx="1">
                  <c:v>42825</c:v>
                </c:pt>
                <c:pt idx="2">
                  <c:v>42916</c:v>
                </c:pt>
                <c:pt idx="3">
                  <c:v>43008</c:v>
                </c:pt>
                <c:pt idx="4">
                  <c:v>43100</c:v>
                </c:pt>
                <c:pt idx="5">
                  <c:v>43190</c:v>
                </c:pt>
                <c:pt idx="6">
                  <c:v>43281</c:v>
                </c:pt>
                <c:pt idx="7">
                  <c:v>43373</c:v>
                </c:pt>
                <c:pt idx="8">
                  <c:v>43465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0.33759999999999996</c:v>
                </c:pt>
                <c:pt idx="1">
                  <c:v>0.89480000000000026</c:v>
                </c:pt>
                <c:pt idx="2">
                  <c:v>0.35700000000000004</c:v>
                </c:pt>
                <c:pt idx="3">
                  <c:v>0.10140000000000006</c:v>
                </c:pt>
                <c:pt idx="4">
                  <c:v>0.13749999999999996</c:v>
                </c:pt>
                <c:pt idx="5">
                  <c:v>3.1698</c:v>
                </c:pt>
                <c:pt idx="6">
                  <c:v>2.5137</c:v>
                </c:pt>
                <c:pt idx="7">
                  <c:v>2.2245999999999997</c:v>
                </c:pt>
                <c:pt idx="8">
                  <c:v>4.9952000000000005</c:v>
                </c:pt>
              </c:numCache>
            </c:numRef>
          </c:val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data5!$B$4:$B$12</c:f>
              <c:numCache>
                <c:formatCode>mm/yyyy</c:formatCode>
                <c:ptCount val="9"/>
                <c:pt idx="0">
                  <c:v>42735</c:v>
                </c:pt>
                <c:pt idx="1">
                  <c:v>42825</c:v>
                </c:pt>
                <c:pt idx="2">
                  <c:v>42916</c:v>
                </c:pt>
                <c:pt idx="3">
                  <c:v>43008</c:v>
                </c:pt>
                <c:pt idx="4">
                  <c:v>43100</c:v>
                </c:pt>
                <c:pt idx="5">
                  <c:v>43190</c:v>
                </c:pt>
                <c:pt idx="6">
                  <c:v>43281</c:v>
                </c:pt>
                <c:pt idx="7">
                  <c:v>43373</c:v>
                </c:pt>
                <c:pt idx="8">
                  <c:v>43465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-0.35359999999999991</c:v>
                </c:pt>
                <c:pt idx="1">
                  <c:v>-0.25849999999999951</c:v>
                </c:pt>
                <c:pt idx="2">
                  <c:v>-1.2885000000000022</c:v>
                </c:pt>
                <c:pt idx="3">
                  <c:v>-0.5761999999999976</c:v>
                </c:pt>
                <c:pt idx="4">
                  <c:v>8.9199999999999835E-2</c:v>
                </c:pt>
                <c:pt idx="5">
                  <c:v>-3.9425000000000008</c:v>
                </c:pt>
                <c:pt idx="6">
                  <c:v>-0.27760000000000035</c:v>
                </c:pt>
                <c:pt idx="7">
                  <c:v>-2.8699999999997977E-2</c:v>
                </c:pt>
                <c:pt idx="8">
                  <c:v>-0.99850000000000283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243492736"/>
        <c:axId val="243494272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42735</c:v>
                </c:pt>
                <c:pt idx="1">
                  <c:v>42825</c:v>
                </c:pt>
                <c:pt idx="2">
                  <c:v>42916</c:v>
                </c:pt>
                <c:pt idx="3">
                  <c:v>43008</c:v>
                </c:pt>
                <c:pt idx="4">
                  <c:v>43100</c:v>
                </c:pt>
                <c:pt idx="5">
                  <c:v>43190</c:v>
                </c:pt>
                <c:pt idx="6">
                  <c:v>43281</c:v>
                </c:pt>
                <c:pt idx="7">
                  <c:v>43373</c:v>
                </c:pt>
                <c:pt idx="8">
                  <c:v>43465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-1.5999999999999959E-2</c:v>
                </c:pt>
                <c:pt idx="1">
                  <c:v>0.63630000000000075</c:v>
                </c:pt>
                <c:pt idx="2">
                  <c:v>-0.93150000000000222</c:v>
                </c:pt>
                <c:pt idx="3">
                  <c:v>-0.47479999999999756</c:v>
                </c:pt>
                <c:pt idx="4">
                  <c:v>0.22669999999999979</c:v>
                </c:pt>
                <c:pt idx="5">
                  <c:v>-0.77270000000000083</c:v>
                </c:pt>
                <c:pt idx="6">
                  <c:v>2.2360999999999995</c:v>
                </c:pt>
                <c:pt idx="7">
                  <c:v>2.1959000000000017</c:v>
                </c:pt>
                <c:pt idx="8">
                  <c:v>3.9966999999999979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92736"/>
        <c:axId val="243494272"/>
      </c:lineChart>
      <c:catAx>
        <c:axId val="2434927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43494272"/>
        <c:crossesAt val="0"/>
        <c:auto val="0"/>
        <c:lblAlgn val="ctr"/>
        <c:lblOffset val="100"/>
        <c:noMultiLvlLbl val="0"/>
      </c:catAx>
      <c:valAx>
        <c:axId val="243494272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4349273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02"/>
          <c:y val="0.83383972213054203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זרים ולייסוף השקל מול הדולר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44E-2"/>
          <c:y val="0.22111111111111112"/>
          <c:w val="0.8792268602404103"/>
          <c:h val="0.57193470336852692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זרים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data6!$B$3:$B$12</c:f>
              <c:numCache>
                <c:formatCode>mm/yyyy</c:formatCode>
                <c:ptCount val="10"/>
                <c:pt idx="0">
                  <c:v>42643</c:v>
                </c:pt>
                <c:pt idx="1">
                  <c:v>42735</c:v>
                </c:pt>
                <c:pt idx="2">
                  <c:v>42825</c:v>
                </c:pt>
                <c:pt idx="3">
                  <c:v>42916</c:v>
                </c:pt>
                <c:pt idx="4">
                  <c:v>43008</c:v>
                </c:pt>
                <c:pt idx="5">
                  <c:v>43100</c:v>
                </c:pt>
                <c:pt idx="6">
                  <c:v>43190</c:v>
                </c:pt>
                <c:pt idx="7">
                  <c:v>43281</c:v>
                </c:pt>
                <c:pt idx="8">
                  <c:v>43373</c:v>
                </c:pt>
                <c:pt idx="9">
                  <c:v>43465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24.092477954679815</c:v>
                </c:pt>
                <c:pt idx="1">
                  <c:v>25.009141951221725</c:v>
                </c:pt>
                <c:pt idx="2">
                  <c:v>24.9985059147266</c:v>
                </c:pt>
                <c:pt idx="3">
                  <c:v>24.681726011115327</c:v>
                </c:pt>
                <c:pt idx="4">
                  <c:v>25.480490939355406</c:v>
                </c:pt>
                <c:pt idx="5">
                  <c:v>25.632136658761851</c:v>
                </c:pt>
                <c:pt idx="6">
                  <c:v>26.261405095740447</c:v>
                </c:pt>
                <c:pt idx="7">
                  <c:v>27.502195885285246</c:v>
                </c:pt>
                <c:pt idx="8">
                  <c:v>28.11126920796827</c:v>
                </c:pt>
                <c:pt idx="9">
                  <c:v>28.619623393915766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data6!$B$3:$B$12</c:f>
              <c:numCache>
                <c:formatCode>mm/yyyy</c:formatCode>
                <c:ptCount val="10"/>
                <c:pt idx="0">
                  <c:v>42643</c:v>
                </c:pt>
                <c:pt idx="1">
                  <c:v>42735</c:v>
                </c:pt>
                <c:pt idx="2">
                  <c:v>42825</c:v>
                </c:pt>
                <c:pt idx="3">
                  <c:v>42916</c:v>
                </c:pt>
                <c:pt idx="4">
                  <c:v>43008</c:v>
                </c:pt>
                <c:pt idx="5">
                  <c:v>43100</c:v>
                </c:pt>
                <c:pt idx="6">
                  <c:v>43190</c:v>
                </c:pt>
                <c:pt idx="7">
                  <c:v>43281</c:v>
                </c:pt>
                <c:pt idx="8">
                  <c:v>43373</c:v>
                </c:pt>
                <c:pt idx="9">
                  <c:v>43465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14.534794854331178</c:v>
                </c:pt>
                <c:pt idx="1">
                  <c:v>14.851695973907391</c:v>
                </c:pt>
                <c:pt idx="2">
                  <c:v>15.284386570897121</c:v>
                </c:pt>
                <c:pt idx="3">
                  <c:v>15.143933805779449</c:v>
                </c:pt>
                <c:pt idx="4">
                  <c:v>15.475378609154324</c:v>
                </c:pt>
                <c:pt idx="5">
                  <c:v>15.986878148725561</c:v>
                </c:pt>
                <c:pt idx="6">
                  <c:v>15.932175178190489</c:v>
                </c:pt>
                <c:pt idx="7">
                  <c:v>16.888750339923988</c:v>
                </c:pt>
                <c:pt idx="8">
                  <c:v>17.585309455172229</c:v>
                </c:pt>
                <c:pt idx="9">
                  <c:v>17.159729313770836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537792"/>
        <c:axId val="243539328"/>
      </c:lineChart>
      <c:catAx>
        <c:axId val="2435377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43539328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243539328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355542986425339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435377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7: הפקדות נטו בקרנות הנאמנות לפי התמחות</a:t>
            </a:r>
            <a:r>
              <a:rPr lang="he-IL" sz="1400" baseline="0"/>
              <a:t> </a:t>
            </a:r>
            <a:r>
              <a:rPr lang="he-IL" sz="1400"/>
              <a:t>במיליארדי ש"ח</a:t>
            </a:r>
          </a:p>
        </c:rich>
      </c:tx>
      <c:layout>
        <c:manualLayout>
          <c:xMode val="edge"/>
          <c:yMode val="edge"/>
          <c:x val="0.17611472222222221"/>
          <c:y val="2.55763888888888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7069444444445E-2"/>
          <c:y val="0.13764895833333332"/>
          <c:w val="0.87950874999999995"/>
          <c:h val="0.575606249999999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data7!$C$2</c:f>
              <c:strCache>
                <c:ptCount val="1"/>
                <c:pt idx="0">
                  <c:v> אגח מדינה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data7!$B$3:$B$20</c:f>
              <c:strCache>
                <c:ptCount val="18"/>
                <c:pt idx="0">
                  <c:v>09/14</c:v>
                </c:pt>
                <c:pt idx="1">
                  <c:v>12/14</c:v>
                </c:pt>
                <c:pt idx="2">
                  <c:v>03/15</c:v>
                </c:pt>
                <c:pt idx="3">
                  <c:v>06/15</c:v>
                </c:pt>
                <c:pt idx="4">
                  <c:v>09/15</c:v>
                </c:pt>
                <c:pt idx="5">
                  <c:v>12/15</c:v>
                </c:pt>
                <c:pt idx="6">
                  <c:v>03/16</c:v>
                </c:pt>
                <c:pt idx="7">
                  <c:v>06/16</c:v>
                </c:pt>
                <c:pt idx="8">
                  <c:v>09/16</c:v>
                </c:pt>
                <c:pt idx="9">
                  <c:v>12/16</c:v>
                </c:pt>
                <c:pt idx="10">
                  <c:v>03/17</c:v>
                </c:pt>
                <c:pt idx="11">
                  <c:v>06/17</c:v>
                </c:pt>
                <c:pt idx="12">
                  <c:v>09/17</c:v>
                </c:pt>
                <c:pt idx="13">
                  <c:v>12/17</c:v>
                </c:pt>
                <c:pt idx="14">
                  <c:v>03/18</c:v>
                </c:pt>
                <c:pt idx="15">
                  <c:v>06/18</c:v>
                </c:pt>
                <c:pt idx="16">
                  <c:v>09/18</c:v>
                </c:pt>
                <c:pt idx="17">
                  <c:v>12/18</c:v>
                </c:pt>
              </c:strCache>
            </c:strRef>
          </c:cat>
          <c:val>
            <c:numRef>
              <c:f>data7!$C$3:$C$20</c:f>
              <c:numCache>
                <c:formatCode>_ * #,##0_ ;_ * \-#,##0_ ;_ * "-"??_ ;_ @_ </c:formatCode>
                <c:ptCount val="18"/>
                <c:pt idx="0">
                  <c:v>4789.5033926300011</c:v>
                </c:pt>
                <c:pt idx="1">
                  <c:v>328.61029919999999</c:v>
                </c:pt>
                <c:pt idx="2">
                  <c:v>3306.1793501659981</c:v>
                </c:pt>
                <c:pt idx="3">
                  <c:v>-1985.1257663800004</c:v>
                </c:pt>
                <c:pt idx="4">
                  <c:v>-4918.903781</c:v>
                </c:pt>
                <c:pt idx="5">
                  <c:v>-4587.1562889900015</c:v>
                </c:pt>
                <c:pt idx="6">
                  <c:v>-3543.9216720499999</c:v>
                </c:pt>
                <c:pt idx="7">
                  <c:v>-753.05671314999984</c:v>
                </c:pt>
                <c:pt idx="8">
                  <c:v>-687.60116381999887</c:v>
                </c:pt>
                <c:pt idx="9">
                  <c:v>-2592.7042037500009</c:v>
                </c:pt>
                <c:pt idx="10">
                  <c:v>-3406.8376300600007</c:v>
                </c:pt>
                <c:pt idx="11">
                  <c:v>-445.03992799000071</c:v>
                </c:pt>
                <c:pt idx="12">
                  <c:v>979.42575594000004</c:v>
                </c:pt>
                <c:pt idx="13">
                  <c:v>1490.2241830500004</c:v>
                </c:pt>
                <c:pt idx="14">
                  <c:v>1431.1794286799993</c:v>
                </c:pt>
                <c:pt idx="15">
                  <c:v>1264.6821009999994</c:v>
                </c:pt>
                <c:pt idx="16">
                  <c:v>222.78663711000019</c:v>
                </c:pt>
                <c:pt idx="17">
                  <c:v>-2001.7827999999993</c:v>
                </c:pt>
              </c:numCache>
            </c:numRef>
          </c:val>
        </c:ser>
        <c:ser>
          <c:idx val="0"/>
          <c:order val="1"/>
          <c:tx>
            <c:strRef>
              <c:f>data7!$D$2</c:f>
              <c:strCache>
                <c:ptCount val="1"/>
                <c:pt idx="0">
                  <c:v> אגח שקליות בארץ 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data7!$B$3:$B$20</c:f>
              <c:strCache>
                <c:ptCount val="18"/>
                <c:pt idx="0">
                  <c:v>09/14</c:v>
                </c:pt>
                <c:pt idx="1">
                  <c:v>12/14</c:v>
                </c:pt>
                <c:pt idx="2">
                  <c:v>03/15</c:v>
                </c:pt>
                <c:pt idx="3">
                  <c:v>06/15</c:v>
                </c:pt>
                <c:pt idx="4">
                  <c:v>09/15</c:v>
                </c:pt>
                <c:pt idx="5">
                  <c:v>12/15</c:v>
                </c:pt>
                <c:pt idx="6">
                  <c:v>03/16</c:v>
                </c:pt>
                <c:pt idx="7">
                  <c:v>06/16</c:v>
                </c:pt>
                <c:pt idx="8">
                  <c:v>09/16</c:v>
                </c:pt>
                <c:pt idx="9">
                  <c:v>12/16</c:v>
                </c:pt>
                <c:pt idx="10">
                  <c:v>03/17</c:v>
                </c:pt>
                <c:pt idx="11">
                  <c:v>06/17</c:v>
                </c:pt>
                <c:pt idx="12">
                  <c:v>09/17</c:v>
                </c:pt>
                <c:pt idx="13">
                  <c:v>12/17</c:v>
                </c:pt>
                <c:pt idx="14">
                  <c:v>03/18</c:v>
                </c:pt>
                <c:pt idx="15">
                  <c:v>06/18</c:v>
                </c:pt>
                <c:pt idx="16">
                  <c:v>09/18</c:v>
                </c:pt>
                <c:pt idx="17">
                  <c:v>12/18</c:v>
                </c:pt>
              </c:strCache>
            </c:strRef>
          </c:cat>
          <c:val>
            <c:numRef>
              <c:f>data7!$D$3:$D$20</c:f>
              <c:numCache>
                <c:formatCode>_ * #,##0_ ;_ * \-#,##0_ ;_ * "-"??_ ;_ @_ </c:formatCode>
                <c:ptCount val="18"/>
                <c:pt idx="0">
                  <c:v>323.72440000000142</c:v>
                </c:pt>
                <c:pt idx="1">
                  <c:v>-1783.99578883</c:v>
                </c:pt>
                <c:pt idx="2">
                  <c:v>-436.40677556999924</c:v>
                </c:pt>
                <c:pt idx="3">
                  <c:v>-2209.7768142299988</c:v>
                </c:pt>
                <c:pt idx="4">
                  <c:v>261.91463800000065</c:v>
                </c:pt>
                <c:pt idx="5">
                  <c:v>236.81759593000075</c:v>
                </c:pt>
                <c:pt idx="6">
                  <c:v>-37.971825999999233</c:v>
                </c:pt>
                <c:pt idx="7">
                  <c:v>-2351.7139511200003</c:v>
                </c:pt>
                <c:pt idx="8">
                  <c:v>-2054.8213682850001</c:v>
                </c:pt>
                <c:pt idx="9">
                  <c:v>-1978.9290639999997</c:v>
                </c:pt>
                <c:pt idx="10">
                  <c:v>-1617.2129681700001</c:v>
                </c:pt>
                <c:pt idx="11">
                  <c:v>-1000.9697472400004</c:v>
                </c:pt>
                <c:pt idx="12">
                  <c:v>-92.268327700000057</c:v>
                </c:pt>
                <c:pt idx="13">
                  <c:v>-962.54938121999965</c:v>
                </c:pt>
                <c:pt idx="14">
                  <c:v>-756.51819999999998</c:v>
                </c:pt>
                <c:pt idx="15">
                  <c:v>-1026.0189999999998</c:v>
                </c:pt>
                <c:pt idx="16">
                  <c:v>-1377.3819370100002</c:v>
                </c:pt>
                <c:pt idx="17">
                  <c:v>-969.17830000000049</c:v>
                </c:pt>
              </c:numCache>
            </c:numRef>
          </c:val>
        </c:ser>
        <c:ser>
          <c:idx val="2"/>
          <c:order val="2"/>
          <c:tx>
            <c:strRef>
              <c:f>data7!$E$2</c:f>
              <c:strCache>
                <c:ptCount val="1"/>
                <c:pt idx="0">
                  <c:v> אגח חברות בארץ 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data7!$B$3:$B$20</c:f>
              <c:strCache>
                <c:ptCount val="18"/>
                <c:pt idx="0">
                  <c:v>09/14</c:v>
                </c:pt>
                <c:pt idx="1">
                  <c:v>12/14</c:v>
                </c:pt>
                <c:pt idx="2">
                  <c:v>03/15</c:v>
                </c:pt>
                <c:pt idx="3">
                  <c:v>06/15</c:v>
                </c:pt>
                <c:pt idx="4">
                  <c:v>09/15</c:v>
                </c:pt>
                <c:pt idx="5">
                  <c:v>12/15</c:v>
                </c:pt>
                <c:pt idx="6">
                  <c:v>03/16</c:v>
                </c:pt>
                <c:pt idx="7">
                  <c:v>06/16</c:v>
                </c:pt>
                <c:pt idx="8">
                  <c:v>09/16</c:v>
                </c:pt>
                <c:pt idx="9">
                  <c:v>12/16</c:v>
                </c:pt>
                <c:pt idx="10">
                  <c:v>03/17</c:v>
                </c:pt>
                <c:pt idx="11">
                  <c:v>06/17</c:v>
                </c:pt>
                <c:pt idx="12">
                  <c:v>09/17</c:v>
                </c:pt>
                <c:pt idx="13">
                  <c:v>12/17</c:v>
                </c:pt>
                <c:pt idx="14">
                  <c:v>03/18</c:v>
                </c:pt>
                <c:pt idx="15">
                  <c:v>06/18</c:v>
                </c:pt>
                <c:pt idx="16">
                  <c:v>09/18</c:v>
                </c:pt>
                <c:pt idx="17">
                  <c:v>12/18</c:v>
                </c:pt>
              </c:strCache>
            </c:strRef>
          </c:cat>
          <c:val>
            <c:numRef>
              <c:f>data7!$E$3:$E$20</c:f>
              <c:numCache>
                <c:formatCode>_ * #,##0_ ;_ * \-#,##0_ ;_ * "-"??_ ;_ @_ </c:formatCode>
                <c:ptCount val="18"/>
                <c:pt idx="0">
                  <c:v>-2674.8991140800008</c:v>
                </c:pt>
                <c:pt idx="1">
                  <c:v>-3252.1909352100001</c:v>
                </c:pt>
                <c:pt idx="2">
                  <c:v>-1633.45499002</c:v>
                </c:pt>
                <c:pt idx="3">
                  <c:v>-762.44996200000014</c:v>
                </c:pt>
                <c:pt idx="4">
                  <c:v>136.80090400000046</c:v>
                </c:pt>
                <c:pt idx="5">
                  <c:v>687.53175620000025</c:v>
                </c:pt>
                <c:pt idx="6">
                  <c:v>-3.4705063799994531</c:v>
                </c:pt>
                <c:pt idx="7">
                  <c:v>1390.6864356690003</c:v>
                </c:pt>
                <c:pt idx="8">
                  <c:v>1467.8328169200001</c:v>
                </c:pt>
                <c:pt idx="9">
                  <c:v>172.87922945000011</c:v>
                </c:pt>
                <c:pt idx="10">
                  <c:v>1961.109881319999</c:v>
                </c:pt>
                <c:pt idx="11">
                  <c:v>1243.1762999999999</c:v>
                </c:pt>
                <c:pt idx="12">
                  <c:v>-561.19685019000087</c:v>
                </c:pt>
                <c:pt idx="13">
                  <c:v>938.37791193999999</c:v>
                </c:pt>
                <c:pt idx="14">
                  <c:v>173.98913199999953</c:v>
                </c:pt>
                <c:pt idx="15">
                  <c:v>-109.52139999999909</c:v>
                </c:pt>
                <c:pt idx="16">
                  <c:v>193.34709630999993</c:v>
                </c:pt>
                <c:pt idx="17">
                  <c:v>-937.90840000000026</c:v>
                </c:pt>
              </c:numCache>
            </c:numRef>
          </c:val>
        </c:ser>
        <c:ser>
          <c:idx val="3"/>
          <c:order val="3"/>
          <c:tx>
            <c:strRef>
              <c:f>data7!$F$2</c:f>
              <c:strCache>
                <c:ptCount val="1"/>
                <c:pt idx="0">
                  <c:v> אגח כללי בארץ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data7!$B$3:$B$20</c:f>
              <c:strCache>
                <c:ptCount val="18"/>
                <c:pt idx="0">
                  <c:v>09/14</c:v>
                </c:pt>
                <c:pt idx="1">
                  <c:v>12/14</c:v>
                </c:pt>
                <c:pt idx="2">
                  <c:v>03/15</c:v>
                </c:pt>
                <c:pt idx="3">
                  <c:v>06/15</c:v>
                </c:pt>
                <c:pt idx="4">
                  <c:v>09/15</c:v>
                </c:pt>
                <c:pt idx="5">
                  <c:v>12/15</c:v>
                </c:pt>
                <c:pt idx="6">
                  <c:v>03/16</c:v>
                </c:pt>
                <c:pt idx="7">
                  <c:v>06/16</c:v>
                </c:pt>
                <c:pt idx="8">
                  <c:v>09/16</c:v>
                </c:pt>
                <c:pt idx="9">
                  <c:v>12/16</c:v>
                </c:pt>
                <c:pt idx="10">
                  <c:v>03/17</c:v>
                </c:pt>
                <c:pt idx="11">
                  <c:v>06/17</c:v>
                </c:pt>
                <c:pt idx="12">
                  <c:v>09/17</c:v>
                </c:pt>
                <c:pt idx="13">
                  <c:v>12/17</c:v>
                </c:pt>
                <c:pt idx="14">
                  <c:v>03/18</c:v>
                </c:pt>
                <c:pt idx="15">
                  <c:v>06/18</c:v>
                </c:pt>
                <c:pt idx="16">
                  <c:v>09/18</c:v>
                </c:pt>
                <c:pt idx="17">
                  <c:v>12/18</c:v>
                </c:pt>
              </c:strCache>
            </c:strRef>
          </c:cat>
          <c:val>
            <c:numRef>
              <c:f>data7!$F$3:$F$20</c:f>
              <c:numCache>
                <c:formatCode>_ * #,##0_ ;_ * \-#,##0_ ;_ * "-"??_ ;_ @_ </c:formatCode>
                <c:ptCount val="18"/>
                <c:pt idx="0">
                  <c:v>2644.7737000000006</c:v>
                </c:pt>
                <c:pt idx="1">
                  <c:v>-447.56537732999988</c:v>
                </c:pt>
                <c:pt idx="2">
                  <c:v>4141.1769363500007</c:v>
                </c:pt>
                <c:pt idx="3">
                  <c:v>575.55956814000308</c:v>
                </c:pt>
                <c:pt idx="4">
                  <c:v>-1748.2242769999998</c:v>
                </c:pt>
                <c:pt idx="5">
                  <c:v>-980.35429191999981</c:v>
                </c:pt>
                <c:pt idx="6">
                  <c:v>-4779.057119719997</c:v>
                </c:pt>
                <c:pt idx="7">
                  <c:v>-354.96031352999842</c:v>
                </c:pt>
                <c:pt idx="8">
                  <c:v>2262.9609466099996</c:v>
                </c:pt>
                <c:pt idx="9">
                  <c:v>1459.1564820599999</c:v>
                </c:pt>
                <c:pt idx="10">
                  <c:v>6424.0429001500006</c:v>
                </c:pt>
                <c:pt idx="11">
                  <c:v>5111.2554869999976</c:v>
                </c:pt>
                <c:pt idx="12">
                  <c:v>3104.184297719999</c:v>
                </c:pt>
                <c:pt idx="13">
                  <c:v>4213.0943476089997</c:v>
                </c:pt>
                <c:pt idx="14">
                  <c:v>-7.3734609999995682</c:v>
                </c:pt>
                <c:pt idx="15">
                  <c:v>-4485.610797999997</c:v>
                </c:pt>
                <c:pt idx="16">
                  <c:v>-4098.8596699999971</c:v>
                </c:pt>
                <c:pt idx="17">
                  <c:v>-7316.0534999999982</c:v>
                </c:pt>
              </c:numCache>
            </c:numRef>
          </c:val>
        </c:ser>
        <c:ser>
          <c:idx val="4"/>
          <c:order val="4"/>
          <c:tx>
            <c:strRef>
              <c:f>data7!$G$2</c:f>
              <c:strCache>
                <c:ptCount val="1"/>
                <c:pt idx="0">
                  <c:v> אגח חול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data7!$B$3:$B$20</c:f>
              <c:strCache>
                <c:ptCount val="18"/>
                <c:pt idx="0">
                  <c:v>09/14</c:v>
                </c:pt>
                <c:pt idx="1">
                  <c:v>12/14</c:v>
                </c:pt>
                <c:pt idx="2">
                  <c:v>03/15</c:v>
                </c:pt>
                <c:pt idx="3">
                  <c:v>06/15</c:v>
                </c:pt>
                <c:pt idx="4">
                  <c:v>09/15</c:v>
                </c:pt>
                <c:pt idx="5">
                  <c:v>12/15</c:v>
                </c:pt>
                <c:pt idx="6">
                  <c:v>03/16</c:v>
                </c:pt>
                <c:pt idx="7">
                  <c:v>06/16</c:v>
                </c:pt>
                <c:pt idx="8">
                  <c:v>09/16</c:v>
                </c:pt>
                <c:pt idx="9">
                  <c:v>12/16</c:v>
                </c:pt>
                <c:pt idx="10">
                  <c:v>03/17</c:v>
                </c:pt>
                <c:pt idx="11">
                  <c:v>06/17</c:v>
                </c:pt>
                <c:pt idx="12">
                  <c:v>09/17</c:v>
                </c:pt>
                <c:pt idx="13">
                  <c:v>12/17</c:v>
                </c:pt>
                <c:pt idx="14">
                  <c:v>03/18</c:v>
                </c:pt>
                <c:pt idx="15">
                  <c:v>06/18</c:v>
                </c:pt>
                <c:pt idx="16">
                  <c:v>09/18</c:v>
                </c:pt>
                <c:pt idx="17">
                  <c:v>12/18</c:v>
                </c:pt>
              </c:strCache>
            </c:strRef>
          </c:cat>
          <c:val>
            <c:numRef>
              <c:f>data7!$G$3:$G$20</c:f>
              <c:numCache>
                <c:formatCode>_ * #,##0_ ;_ * \-#,##0_ ;_ * "-"??_ ;_ @_ </c:formatCode>
                <c:ptCount val="18"/>
                <c:pt idx="0">
                  <c:v>1078.6124999999997</c:v>
                </c:pt>
                <c:pt idx="1">
                  <c:v>3029.9623999999999</c:v>
                </c:pt>
                <c:pt idx="2">
                  <c:v>1963.4665021599997</c:v>
                </c:pt>
                <c:pt idx="3">
                  <c:v>209.92150000000041</c:v>
                </c:pt>
                <c:pt idx="4">
                  <c:v>-924.66630000000009</c:v>
                </c:pt>
                <c:pt idx="5">
                  <c:v>-1016.5932999999993</c:v>
                </c:pt>
                <c:pt idx="6">
                  <c:v>-282.95899500000002</c:v>
                </c:pt>
                <c:pt idx="7">
                  <c:v>-222.79479855999986</c:v>
                </c:pt>
                <c:pt idx="8">
                  <c:v>-94.103800000000049</c:v>
                </c:pt>
                <c:pt idx="9">
                  <c:v>-539.59440000000018</c:v>
                </c:pt>
                <c:pt idx="10">
                  <c:v>-799.99208430999988</c:v>
                </c:pt>
                <c:pt idx="11">
                  <c:v>-306.59794599999981</c:v>
                </c:pt>
                <c:pt idx="12">
                  <c:v>309.29769999999996</c:v>
                </c:pt>
                <c:pt idx="13">
                  <c:v>133.49273148999993</c:v>
                </c:pt>
                <c:pt idx="14">
                  <c:v>-242.04510000000002</c:v>
                </c:pt>
                <c:pt idx="15">
                  <c:v>-53.75330687999984</c:v>
                </c:pt>
                <c:pt idx="16">
                  <c:v>732.09699280000018</c:v>
                </c:pt>
                <c:pt idx="17">
                  <c:v>200.39540000000014</c:v>
                </c:pt>
              </c:numCache>
            </c:numRef>
          </c:val>
        </c:ser>
        <c:ser>
          <c:idx val="5"/>
          <c:order val="5"/>
          <c:tx>
            <c:strRef>
              <c:f>data7!$H$2</c:f>
              <c:strCache>
                <c:ptCount val="1"/>
                <c:pt idx="0">
                  <c:v> מניות בארץ+חול </c:v>
                </c:pt>
              </c:strCache>
            </c:strRef>
          </c:tx>
          <c:spPr>
            <a:solidFill>
              <a:schemeClr val="tx2"/>
            </a:solidFill>
            <a:ln w="38100">
              <a:noFill/>
            </a:ln>
          </c:spPr>
          <c:invertIfNegative val="0"/>
          <c:cat>
            <c:strRef>
              <c:f>data7!$B$3:$B$20</c:f>
              <c:strCache>
                <c:ptCount val="18"/>
                <c:pt idx="0">
                  <c:v>09/14</c:v>
                </c:pt>
                <c:pt idx="1">
                  <c:v>12/14</c:v>
                </c:pt>
                <c:pt idx="2">
                  <c:v>03/15</c:v>
                </c:pt>
                <c:pt idx="3">
                  <c:v>06/15</c:v>
                </c:pt>
                <c:pt idx="4">
                  <c:v>09/15</c:v>
                </c:pt>
                <c:pt idx="5">
                  <c:v>12/15</c:v>
                </c:pt>
                <c:pt idx="6">
                  <c:v>03/16</c:v>
                </c:pt>
                <c:pt idx="7">
                  <c:v>06/16</c:v>
                </c:pt>
                <c:pt idx="8">
                  <c:v>09/16</c:v>
                </c:pt>
                <c:pt idx="9">
                  <c:v>12/16</c:v>
                </c:pt>
                <c:pt idx="10">
                  <c:v>03/17</c:v>
                </c:pt>
                <c:pt idx="11">
                  <c:v>06/17</c:v>
                </c:pt>
                <c:pt idx="12">
                  <c:v>09/17</c:v>
                </c:pt>
                <c:pt idx="13">
                  <c:v>12/17</c:v>
                </c:pt>
                <c:pt idx="14">
                  <c:v>03/18</c:v>
                </c:pt>
                <c:pt idx="15">
                  <c:v>06/18</c:v>
                </c:pt>
                <c:pt idx="16">
                  <c:v>09/18</c:v>
                </c:pt>
                <c:pt idx="17">
                  <c:v>12/18</c:v>
                </c:pt>
              </c:strCache>
            </c:strRef>
          </c:cat>
          <c:val>
            <c:numRef>
              <c:f>data7!$H$3:$H$20</c:f>
              <c:numCache>
                <c:formatCode>_ * #,##0_ ;_ * \-#,##0_ ;_ * "-"??_ ;_ @_ </c:formatCode>
                <c:ptCount val="18"/>
                <c:pt idx="0">
                  <c:v>796.58382773999915</c:v>
                </c:pt>
                <c:pt idx="1">
                  <c:v>196.95774123999954</c:v>
                </c:pt>
                <c:pt idx="2">
                  <c:v>1630.0819331200003</c:v>
                </c:pt>
                <c:pt idx="3">
                  <c:v>996.15150000000096</c:v>
                </c:pt>
                <c:pt idx="4">
                  <c:v>-235.78679999999918</c:v>
                </c:pt>
                <c:pt idx="5">
                  <c:v>-18.608145000000555</c:v>
                </c:pt>
                <c:pt idx="6">
                  <c:v>-695.11802860999956</c:v>
                </c:pt>
                <c:pt idx="7">
                  <c:v>-229.6543024099997</c:v>
                </c:pt>
                <c:pt idx="8">
                  <c:v>1100.6142740100004</c:v>
                </c:pt>
                <c:pt idx="9">
                  <c:v>595.34310213999925</c:v>
                </c:pt>
                <c:pt idx="10">
                  <c:v>1936.8485205400004</c:v>
                </c:pt>
                <c:pt idx="11">
                  <c:v>1490.5124604199996</c:v>
                </c:pt>
                <c:pt idx="12">
                  <c:v>422.37669999999923</c:v>
                </c:pt>
                <c:pt idx="13">
                  <c:v>1134.8322163799994</c:v>
                </c:pt>
                <c:pt idx="14">
                  <c:v>970.26350000000048</c:v>
                </c:pt>
                <c:pt idx="15">
                  <c:v>495.53496299999955</c:v>
                </c:pt>
                <c:pt idx="16">
                  <c:v>929.26496804000044</c:v>
                </c:pt>
                <c:pt idx="17">
                  <c:v>-1760.683</c:v>
                </c:pt>
              </c:numCache>
            </c:numRef>
          </c:val>
        </c:ser>
        <c:ser>
          <c:idx val="6"/>
          <c:order val="6"/>
          <c:tx>
            <c:strRef>
              <c:f>data7!$I$2</c:f>
              <c:strCache>
                <c:ptCount val="1"/>
                <c:pt idx="0">
                  <c:v> כספיות שקליות </c:v>
                </c:pt>
              </c:strCache>
            </c:strRef>
          </c:tx>
          <c:invertIfNegative val="0"/>
          <c:cat>
            <c:strRef>
              <c:f>data7!$B$3:$B$20</c:f>
              <c:strCache>
                <c:ptCount val="18"/>
                <c:pt idx="0">
                  <c:v>09/14</c:v>
                </c:pt>
                <c:pt idx="1">
                  <c:v>12/14</c:v>
                </c:pt>
                <c:pt idx="2">
                  <c:v>03/15</c:v>
                </c:pt>
                <c:pt idx="3">
                  <c:v>06/15</c:v>
                </c:pt>
                <c:pt idx="4">
                  <c:v>09/15</c:v>
                </c:pt>
                <c:pt idx="5">
                  <c:v>12/15</c:v>
                </c:pt>
                <c:pt idx="6">
                  <c:v>03/16</c:v>
                </c:pt>
                <c:pt idx="7">
                  <c:v>06/16</c:v>
                </c:pt>
                <c:pt idx="8">
                  <c:v>09/16</c:v>
                </c:pt>
                <c:pt idx="9">
                  <c:v>12/16</c:v>
                </c:pt>
                <c:pt idx="10">
                  <c:v>03/17</c:v>
                </c:pt>
                <c:pt idx="11">
                  <c:v>06/17</c:v>
                </c:pt>
                <c:pt idx="12">
                  <c:v>09/17</c:v>
                </c:pt>
                <c:pt idx="13">
                  <c:v>12/17</c:v>
                </c:pt>
                <c:pt idx="14">
                  <c:v>03/18</c:v>
                </c:pt>
                <c:pt idx="15">
                  <c:v>06/18</c:v>
                </c:pt>
                <c:pt idx="16">
                  <c:v>09/18</c:v>
                </c:pt>
                <c:pt idx="17">
                  <c:v>12/18</c:v>
                </c:pt>
              </c:strCache>
            </c:strRef>
          </c:cat>
          <c:val>
            <c:numRef>
              <c:f>data7!$I$3:$I$20</c:f>
              <c:numCache>
                <c:formatCode>_ * #,##0_ ;_ * \-#,##0_ ;_ * "-"??_ ;_ @_ </c:formatCode>
                <c:ptCount val="18"/>
                <c:pt idx="0">
                  <c:v>-625.1648018100019</c:v>
                </c:pt>
                <c:pt idx="1">
                  <c:v>-4081.3857965999978</c:v>
                </c:pt>
                <c:pt idx="2">
                  <c:v>-14719.81595231</c:v>
                </c:pt>
                <c:pt idx="3">
                  <c:v>-6411.3655439100003</c:v>
                </c:pt>
                <c:pt idx="4">
                  <c:v>-2072.2858573899998</c:v>
                </c:pt>
                <c:pt idx="5">
                  <c:v>-2965.90113931</c:v>
                </c:pt>
                <c:pt idx="6">
                  <c:v>-2325.1651000000002</c:v>
                </c:pt>
                <c:pt idx="7">
                  <c:v>-2208.9001620000004</c:v>
                </c:pt>
                <c:pt idx="8">
                  <c:v>-2252.7295064099999</c:v>
                </c:pt>
                <c:pt idx="9">
                  <c:v>-1460.6085</c:v>
                </c:pt>
                <c:pt idx="10">
                  <c:v>-1891.4733249999997</c:v>
                </c:pt>
                <c:pt idx="11">
                  <c:v>-725.02919999999995</c:v>
                </c:pt>
                <c:pt idx="12">
                  <c:v>-386.98100000000011</c:v>
                </c:pt>
                <c:pt idx="13">
                  <c:v>-1274.2772999999997</c:v>
                </c:pt>
                <c:pt idx="14">
                  <c:v>-418.4413000000003</c:v>
                </c:pt>
                <c:pt idx="15">
                  <c:v>-183.31469600000005</c:v>
                </c:pt>
                <c:pt idx="16">
                  <c:v>-9.7598000000000464</c:v>
                </c:pt>
                <c:pt idx="17">
                  <c:v>2347.0985000000005</c:v>
                </c:pt>
              </c:numCache>
            </c:numRef>
          </c:val>
        </c:ser>
        <c:ser>
          <c:idx val="7"/>
          <c:order val="7"/>
          <c:tx>
            <c:strRef>
              <c:f>data7!$J$2</c:f>
              <c:strCache>
                <c:ptCount val="1"/>
                <c:pt idx="0">
                  <c:v>נכסים אחרים</c:v>
                </c:pt>
              </c:strCache>
            </c:strRef>
          </c:tx>
          <c:invertIfNegative val="0"/>
          <c:cat>
            <c:strRef>
              <c:f>data7!$B$3:$B$20</c:f>
              <c:strCache>
                <c:ptCount val="18"/>
                <c:pt idx="0">
                  <c:v>09/14</c:v>
                </c:pt>
                <c:pt idx="1">
                  <c:v>12/14</c:v>
                </c:pt>
                <c:pt idx="2">
                  <c:v>03/15</c:v>
                </c:pt>
                <c:pt idx="3">
                  <c:v>06/15</c:v>
                </c:pt>
                <c:pt idx="4">
                  <c:v>09/15</c:v>
                </c:pt>
                <c:pt idx="5">
                  <c:v>12/15</c:v>
                </c:pt>
                <c:pt idx="6">
                  <c:v>03/16</c:v>
                </c:pt>
                <c:pt idx="7">
                  <c:v>06/16</c:v>
                </c:pt>
                <c:pt idx="8">
                  <c:v>09/16</c:v>
                </c:pt>
                <c:pt idx="9">
                  <c:v>12/16</c:v>
                </c:pt>
                <c:pt idx="10">
                  <c:v>03/17</c:v>
                </c:pt>
                <c:pt idx="11">
                  <c:v>06/17</c:v>
                </c:pt>
                <c:pt idx="12">
                  <c:v>09/17</c:v>
                </c:pt>
                <c:pt idx="13">
                  <c:v>12/17</c:v>
                </c:pt>
                <c:pt idx="14">
                  <c:v>03/18</c:v>
                </c:pt>
                <c:pt idx="15">
                  <c:v>06/18</c:v>
                </c:pt>
                <c:pt idx="16">
                  <c:v>09/18</c:v>
                </c:pt>
                <c:pt idx="17">
                  <c:v>12/18</c:v>
                </c:pt>
              </c:strCache>
            </c:strRef>
          </c:cat>
          <c:val>
            <c:numRef>
              <c:f>data7!$J$3:$J$20</c:f>
              <c:numCache>
                <c:formatCode>_ * #,##0_ ;_ * \-#,##0_ ;_ * "-"??_ ;_ @_ </c:formatCode>
                <c:ptCount val="18"/>
                <c:pt idx="0">
                  <c:v>-103.54820000000018</c:v>
                </c:pt>
                <c:pt idx="1">
                  <c:v>-279.94595600000048</c:v>
                </c:pt>
                <c:pt idx="2">
                  <c:v>-316.20970000000034</c:v>
                </c:pt>
                <c:pt idx="3">
                  <c:v>-25.419700000000375</c:v>
                </c:pt>
                <c:pt idx="4">
                  <c:v>-88.78585700000076</c:v>
                </c:pt>
                <c:pt idx="5">
                  <c:v>241.50349999999526</c:v>
                </c:pt>
                <c:pt idx="6">
                  <c:v>29.069087779997062</c:v>
                </c:pt>
                <c:pt idx="7">
                  <c:v>184.8551490699956</c:v>
                </c:pt>
                <c:pt idx="8">
                  <c:v>834.91065843999843</c:v>
                </c:pt>
                <c:pt idx="9">
                  <c:v>519.00095241999998</c:v>
                </c:pt>
                <c:pt idx="10">
                  <c:v>736.24109999999791</c:v>
                </c:pt>
                <c:pt idx="11">
                  <c:v>410.50719320000098</c:v>
                </c:pt>
                <c:pt idx="12">
                  <c:v>287.27517799999941</c:v>
                </c:pt>
                <c:pt idx="13">
                  <c:v>578.70419999999012</c:v>
                </c:pt>
                <c:pt idx="14">
                  <c:v>962.63108599999487</c:v>
                </c:pt>
                <c:pt idx="15">
                  <c:v>1623.786699999986</c:v>
                </c:pt>
                <c:pt idx="16">
                  <c:v>1667.0091328499957</c:v>
                </c:pt>
                <c:pt idx="17">
                  <c:v>1122.9283999999996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243652480"/>
        <c:axId val="243645824"/>
      </c:barChart>
      <c:lineChart>
        <c:grouping val="standard"/>
        <c:varyColors val="0"/>
        <c:ser>
          <c:idx val="8"/>
          <c:order val="8"/>
          <c:tx>
            <c:strRef>
              <c:f>data7!$K$2</c:f>
              <c:strCache>
                <c:ptCount val="1"/>
                <c:pt idx="0">
                  <c:v>סך הכל צבירה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</c:spPr>
          </c:marker>
          <c:cat>
            <c:strRef>
              <c:f>data7!$B$3:$B$20</c:f>
              <c:strCache>
                <c:ptCount val="18"/>
                <c:pt idx="0">
                  <c:v>09/14</c:v>
                </c:pt>
                <c:pt idx="1">
                  <c:v>12/14</c:v>
                </c:pt>
                <c:pt idx="2">
                  <c:v>03/15</c:v>
                </c:pt>
                <c:pt idx="3">
                  <c:v>06/15</c:v>
                </c:pt>
                <c:pt idx="4">
                  <c:v>09/15</c:v>
                </c:pt>
                <c:pt idx="5">
                  <c:v>12/15</c:v>
                </c:pt>
                <c:pt idx="6">
                  <c:v>03/16</c:v>
                </c:pt>
                <c:pt idx="7">
                  <c:v>06/16</c:v>
                </c:pt>
                <c:pt idx="8">
                  <c:v>09/16</c:v>
                </c:pt>
                <c:pt idx="9">
                  <c:v>12/16</c:v>
                </c:pt>
                <c:pt idx="10">
                  <c:v>03/17</c:v>
                </c:pt>
                <c:pt idx="11">
                  <c:v>06/17</c:v>
                </c:pt>
                <c:pt idx="12">
                  <c:v>09/17</c:v>
                </c:pt>
                <c:pt idx="13">
                  <c:v>12/17</c:v>
                </c:pt>
                <c:pt idx="14">
                  <c:v>03/18</c:v>
                </c:pt>
                <c:pt idx="15">
                  <c:v>06/18</c:v>
                </c:pt>
                <c:pt idx="16">
                  <c:v>09/18</c:v>
                </c:pt>
                <c:pt idx="17">
                  <c:v>12/18</c:v>
                </c:pt>
              </c:strCache>
            </c:strRef>
          </c:cat>
          <c:val>
            <c:numRef>
              <c:f>data7!$K$3:$K$20</c:f>
              <c:numCache>
                <c:formatCode>_ * #,##0_ ;_ * \-#,##0_ ;_ * "-"??_ ;_ @_ </c:formatCode>
                <c:ptCount val="18"/>
                <c:pt idx="0">
                  <c:v>6229.5857044799995</c:v>
                </c:pt>
                <c:pt idx="1">
                  <c:v>-6289.5534135299995</c:v>
                </c:pt>
                <c:pt idx="2">
                  <c:v>-6064.9826961040008</c:v>
                </c:pt>
                <c:pt idx="3">
                  <c:v>-9612.5052183799944</c:v>
                </c:pt>
                <c:pt idx="4">
                  <c:v>-9589.9373303899974</c:v>
                </c:pt>
                <c:pt idx="5">
                  <c:v>-8402.7603130900061</c:v>
                </c:pt>
                <c:pt idx="6">
                  <c:v>-11638.594159979997</c:v>
                </c:pt>
                <c:pt idx="7">
                  <c:v>-4545.5386560310026</c:v>
                </c:pt>
                <c:pt idx="8">
                  <c:v>577.06285746499964</c:v>
                </c:pt>
                <c:pt idx="9">
                  <c:v>-3825.4564016800018</c:v>
                </c:pt>
                <c:pt idx="10">
                  <c:v>3342.7263944699966</c:v>
                </c:pt>
                <c:pt idx="11">
                  <c:v>5777.8146193899966</c:v>
                </c:pt>
                <c:pt idx="12">
                  <c:v>4062.1134537699963</c:v>
                </c:pt>
                <c:pt idx="13">
                  <c:v>6251.8989092489901</c:v>
                </c:pt>
                <c:pt idx="14">
                  <c:v>2113.6850856799942</c:v>
                </c:pt>
                <c:pt idx="15">
                  <c:v>-2474.2154368800102</c:v>
                </c:pt>
                <c:pt idx="16">
                  <c:v>-1741.4965799000011</c:v>
                </c:pt>
                <c:pt idx="17">
                  <c:v>-9315.1836999999996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652480"/>
        <c:axId val="243645824"/>
      </c:lineChart>
      <c:valAx>
        <c:axId val="24364582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43652480"/>
        <c:crosses val="autoZero"/>
        <c:crossBetween val="between"/>
        <c:dispUnits>
          <c:builtInUnit val="thousands"/>
        </c:dispUnits>
      </c:valAx>
      <c:catAx>
        <c:axId val="243652480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>
            <a:noFill/>
          </a:ln>
        </c:spPr>
        <c:txPr>
          <a:bodyPr rot="-2460000" vert="horz"/>
          <a:lstStyle/>
          <a:p>
            <a:pPr>
              <a:defRPr/>
            </a:pPr>
            <a:endParaRPr lang="he-IL"/>
          </a:p>
        </c:txPr>
        <c:crossAx val="243645824"/>
        <c:crossesAt val="-9.9999999999999964E+106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5.4838611111111109E-2"/>
          <c:y val="0.83838229166666667"/>
          <c:w val="0.92697652777777773"/>
          <c:h val="0.14838854166666668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4450" y="647700"/>
    <xdr:ext cx="7200000" cy="2880000"/>
    <xdr:graphicFrame macro="">
      <xdr:nvGraphicFramePr>
        <xdr:cNvPr id="2" name="תרשים 1" title="תרשים 1: יתרת תיק הנכסים הפיננסיים שבידי הציבור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9</xdr:row>
      <xdr:rowOff>142875</xdr:rowOff>
    </xdr:from>
    <xdr:to>
      <xdr:col>10</xdr:col>
      <xdr:colOff>46725</xdr:colOff>
      <xdr:row>27</xdr:row>
      <xdr:rowOff>60600</xdr:rowOff>
    </xdr:to>
    <xdr:graphicFrame macro="">
      <xdr:nvGraphicFramePr>
        <xdr:cNvPr id="4" name="תרשים 3" descr="תרשים 2: יתרות מכשירים בתיק הנכסים לסוף דצמבר 2018 (במיליארדי ש&quot;ח)&#10;" title="תרשים 2: יתרות מכשירים בתיק הנכסים לסוף דצמבר 2018 (במיליארדי ש&quot;ח)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791450" y="247650"/>
    <xdr:ext cx="7200000" cy="3733800"/>
    <xdr:graphicFrame macro="">
      <xdr:nvGraphicFramePr>
        <xdr:cNvPr id="2" name="תרשים 1" descr="תרשים 3: יתרות המכשירים הפיננסים בתיק, 2012 עד 2018&#10; (במיליארדי ש&quot;ח) &#10;" title="תרשים 3: יתרות המכשירים הפיננסים בתיק, 2012 עד 201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715250" y="10363200"/>
    <xdr:ext cx="7200000" cy="2880000"/>
    <xdr:graphicFrame macro="">
      <xdr:nvGraphicFramePr>
        <xdr:cNvPr id="5" name="תרשים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0.70026</cdr:x>
      <cdr:y>0.94643</cdr:y>
    </cdr:from>
    <cdr:to>
      <cdr:x>0.98469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1900" y="3533775"/>
          <a:ext cx="20478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5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5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0.87445</cdr:x>
      <cdr:y>0.16327</cdr:y>
    </cdr:from>
    <cdr:to>
      <cdr:x>0.87445</cdr:x>
      <cdr:y>0.95153</cdr:y>
    </cdr:to>
    <cdr:cxnSp macro="">
      <cdr:nvCxnSpPr>
        <cdr:cNvPr id="13" name="מחבר ישר 12"/>
        <cdr:cNvCxnSpPr/>
      </cdr:nvCxnSpPr>
      <cdr:spPr>
        <a:xfrm xmlns:a="http://schemas.openxmlformats.org/drawingml/2006/main">
          <a:off x="6296025" y="609600"/>
          <a:ext cx="0" cy="2943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1268075" y="933450"/>
    <xdr:ext cx="7200000" cy="2880000"/>
    <xdr:graphicFrame macro="">
      <xdr:nvGraphicFramePr>
        <xdr:cNvPr id="2" name="תרשים 1" descr="תרשים 4: יתרת סך התיק המנוהל בידי המשקיעים המוסדיים &#10;" title="תרשים 4: יתרת סך התיק המנוהל בידי המשקיעים המוסדיים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0</xdr:rowOff>
    </xdr:from>
    <xdr:to>
      <xdr:col>12</xdr:col>
      <xdr:colOff>283350</xdr:colOff>
      <xdr:row>18</xdr:row>
      <xdr:rowOff>85725</xdr:rowOff>
    </xdr:to>
    <xdr:graphicFrame macro="">
      <xdr:nvGraphicFramePr>
        <xdr:cNvPr id="3" name="תרשים 2" descr="תרשים 5: אומדן תנועות נטו בנכסי מט&quot;ח של המשקיעים המוסדיים מול שינוי בנגזרים ש&quot;ח/מט&quot;ח, מיליארדי דולרים &#10;(הפעולות בנכסי מט&quot;ח שבוצעו במהלך התקופה)&#10;" title="תרשים 5: אומדן תנועות נטו בנכסי מט&quot;ח של המשקיעים המוסדיים מול שינוי בנגזרים ש&quot;ח/מט&quot;ח, מיליארדי דולרים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62575" y="161925"/>
    <xdr:ext cx="3960000" cy="31824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4152900"/>
    <xdr:ext cx="7200000" cy="2880000"/>
    <xdr:graphicFrame macro="">
      <xdr:nvGraphicFramePr>
        <xdr:cNvPr id="3" name="תרשים 2" descr="תרשים 7: הפקדות נטו בקרנות הנאמנות לפי התמחות במיליארדי ש&quot;ח&#10;&#10;" title="תרשים 7: הפקדות נטו בקרנות הנאמנות לפי התמחות במיליארדי ש&quot;ח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invalid="1" saveData="0" refreshOnLoad="1" refreshedBy="הדר גוטסמן" refreshedDate="43542.61329548611" backgroundQuery="1" createdVersion="3" refreshedVersion="4" minRefreshableVersion="3" recordCount="0" tupleCache="1" supportSubquery="1" supportAdvancedDrill="1">
  <cacheSource type="external" connectionId="1"/>
  <cacheFields count="1">
    <cacheField name="[DimFundCatalog].[InvestmentHierarchy].[InvestmentGroup]" caption="קבוצת מדיניות השקעה" numFmtId="0" hierarchy="5" level="1">
      <sharedItems count="7">
        <s v="[DimFundCatalog].[InvestmentHierarchy].[InvestmentGroup].&amp;[A04]" c="אגח בחול"/>
        <s v="[DimFundCatalog].[InvestmentHierarchy].[InvestmentGroup].&amp;[A03]" c="אגח בארץ - שקליות"/>
        <s v="[DimFundCatalog].[InvestmentHierarchy].[InvestmentGroup].&amp;[A02]" c="אגח בארץ - מדינה"/>
        <s v="[DimFundCatalog].[InvestmentHierarchy].[InvestmentGroup].&amp;[A14]" c="אגח בארץ - אחר"/>
        <s v="[DimFundCatalog].[InvestmentHierarchy].[InvestmentGroup].&amp;[A15]" c="אג&quot;ח בארץ-חברות"/>
        <s v="[DimFundCatalog].[InvestmentHierarchy].[InvestmentGroup].&amp;[A07]" c="מניות בארץ"/>
        <s v="[DimFundCatalog].[InvestmentHierarchy].[InvestmentGroup].&amp;[A05]" c="קרן כספית-שקלית"/>
      </sharedItems>
    </cacheField>
  </cacheFields>
  <cacheHierarchies count="73">
    <cacheHierarchy uniqueName="[DimFundCatalog].[ExposureForeignCurrency]" caption="חשיפה למט&quot;ח" attribute="1" defaultMemberUniqueName="[DimFundCatalog].[ExposureForeignCurrency].[All]" allUniqueName="[DimFundCatalog].[ExposureForeignCurrency].[All]" dimensionUniqueName="[DimFundCatalog]" displayFolder="" count="2" unbalanced="0"/>
    <cacheHierarchy uniqueName="[DimFundCatalog].[ExposureShare]" caption="חשיפה למניות" attribute="1" defaultMemberUniqueName="[DimFundCatalog].[ExposureShare].[All]" allUniqueName="[DimFundCatalog].[ExposureShare].[All]" dimensionUniqueName="[DimFundCatalog]" displayFolder="" count="2" unbalanced="0"/>
    <cacheHierarchy uniqueName="[DimFundCatalog].[FundName]" caption="שם קרן" attribute="1" defaultMemberUniqueName="[DimFundCatalog].[FundName].[All]" allUniqueName="[DimFundCatalog].[FundName].[All]" dimensionUniqueName="[DimFundCatalog]" displayFolder="" count="2" unbalanced="0"/>
    <cacheHierarchy uniqueName="[DimFundCatalog].[FundNumber]" caption="מספר קרן" attribute="1" defaultMemberUniqueName="[DimFundCatalog].[FundNumber].[All]" allUniqueName="[DimFundCatalog].[FundNumber].[All]" dimensionUniqueName="[DimFundCatalog]" displayFolder="" count="2" unbalanced="0"/>
    <cacheHierarchy uniqueName="[DimFundCatalog].[InvestmentGroup]" caption="קבוצת השקעה" attribute="1" defaultMemberUniqueName="[DimFundCatalog].[InvestmentGroup].[All]" allUniqueName="[DimFundCatalog].[InvestmentGroup].[All]" dimensionUniqueName="[DimFundCatalog]" displayFolder="" count="2" unbalanced="0"/>
    <cacheHierarchy uniqueName="[DimFundCatalog].[InvestmentHierarchy]" caption="מדיניות השקעה" defaultMemberUniqueName="[DimFundCatalog].[InvestmentHierarchy].[All]" allUniqueName="[DimFundCatalog].[InvestmentHierarchy].[All]" dimensionUniqueName="[DimFundCatalog]" displayFolder="" count="3" unbalanced="0">
      <fieldsUsage count="2">
        <fieldUsage x="-1"/>
        <fieldUsage x="0"/>
      </fieldsUsage>
    </cacheHierarchy>
    <cacheHierarchy uniqueName="[DimFundCatalog].[InvestmentPolicy]" caption="מדיניות השקעה" attribute="1" defaultMemberUniqueName="[DimFundCatalog].[InvestmentPolicy].[All]" allUniqueName="[DimFundCatalog].[InvestmentPolicy].[All]" dimensionUniqueName="[DimFundCatalog]" displayFolder="" count="2" unbalanced="0"/>
    <cacheHierarchy uniqueName="[DimFundCatalog].[InvestmentPolicyCode]" caption="קוד מדיניות השקעה" attribute="1" defaultMemberUniqueName="[DimFundCatalog].[InvestmentPolicyCode].[All]" allUniqueName="[DimFundCatalog].[InvestmentPolicyCode].[All]" dimensionUniqueName="[DimFundCatalog]" displayFolder="" count="2" unbalanced="0"/>
    <cacheHierarchy uniqueName="[DimFundCatalog].[IsLastVesrion]" caption="גירסה אחרונה" attribute="1" defaultMemberUniqueName="[DimFundCatalog].[IsLastVesrion].[All]" allUniqueName="[DimFundCatalog].[IsLastVesrion].[All]" dimensionUniqueName="[DimFundCatalog]" displayFolder="" count="2" unbalanced="0"/>
    <cacheHierarchy uniqueName="[DimFundCatalog].[ManagmentNameFromCompanyReports]" caption="שם חברה מדיווחי חברות" attribute="1" defaultMemberUniqueName="[DimFundCatalog].[ManagmentNameFromCompanyReports].[All]" allUniqueName="[DimFundCatalog].[ManagmentNameFromCompanyReports].[All]" dimensionUniqueName="[DimFundCatalog]" displayFolder="" count="2" unbalanced="0"/>
    <cacheHierarchy uniqueName="[DimFundCatalog].[ManagmentNumFromCompanyReports]" caption="מספר חברה מדיווחי חברות" attribute="1" defaultMemberUniqueName="[DimFundCatalog].[ManagmentNumFromCompanyReports].[All]" allUniqueName="[DimFundCatalog].[ManagmentNumFromCompanyReports].[All]" dimensionUniqueName="[DimFundCatalog]" displayFolder="" count="2" unbalanced="0"/>
    <cacheHierarchy uniqueName="[DimFundCatalog].[MangerName]" caption="שם מנהל קרן" attribute="1" defaultMemberUniqueName="[DimFundCatalog].[MangerName].[All]" allUniqueName="[DimFundCatalog].[MangerName].[All]" dimensionUniqueName="[DimFundCatalog]" displayFolder="" count="2" unbalanced="0"/>
    <cacheHierarchy uniqueName="[DimFundCatalog].[Merchantability]" caption="סחירות" attribute="1" defaultMemberUniqueName="[DimFundCatalog].[Merchantability].[All]" allUniqueName="[DimFundCatalog].[Merchantability].[All]" dimensionUniqueName="[DimFundCatalog]" displayFolder="" count="2" unbalanced="0"/>
    <cacheHierarchy uniqueName="[DimFundCatalog].[SubType]" caption="תת סוג" attribute="1" defaultMemberUniqueName="[DimFundCatalog].[SubType].[All]" allUniqueName="[DimFundCatalog].[SubType].[All]" dimensionUniqueName="[DimFundCatalog]" displayFolder="" count="2" unbalanced="0"/>
    <cacheHierarchy uniqueName="[DimFundCatalog].[TaxClassification]" caption="מעמד מס" attribute="1" defaultMemberUniqueName="[DimFundCatalog].[TaxClassification].[All]" allUniqueName="[DimFundCatalog].[TaxClassification].[All]" dimensionUniqueName="[DimFundCatalog]" displayFolder="" count="2" unbalanced="0"/>
    <cacheHierarchy uniqueName="[DimFundCatalog].[TrackingFund]" caption="קרן מחקה" attribute="1" defaultMemberUniqueName="[DimFundCatalog].[TrackingFund].[All]" allUniqueName="[DimFundCatalog].[TrackingFund].[All]" dimensionUniqueName="[DimFundCatalog]" displayFolder="" count="2" unbalanced="0"/>
    <cacheHierarchy uniqueName="[DimFundCatalog].[TradeCurrency]" caption="מטבע מסחר" attribute="1" defaultMemberUniqueName="[DimFundCatalog].[TradeCurrency].[All]" allUniqueName="[DimFundCatalog].[TradeCurrency].[All]" dimensionUniqueName="[DimFundCatalog]" displayFolder="" count="2" unbalanced="0"/>
    <cacheHierarchy uniqueName="[DimFundSeif].[CODE SEIF]" caption="קוד סעיף" attribute="1" keyAttribute="1" defaultMemberUniqueName="[DimFundSeif].[CODE SEIF].[All]" allUniqueName="[DimFundSeif].[CODE SEIF].[All]" dimensionUniqueName="[DimFundSeif]" displayFolder="" count="2" unbalanced="0"/>
    <cacheHierarchy uniqueName="[DimFundSeif].[DATE END]" caption="תאריך סיום" attribute="1" defaultMemberUniqueName="[DimFundSeif].[DATE END].[All]" allUniqueName="[DimFundSeif].[DATE END].[All]" dimensionUniqueName="[DimFundSeif]" displayFolder="" count="2" unbalanced="0"/>
    <cacheHierarchy uniqueName="[DimFundSeif].[ISSUER ID]" caption="מנפיק" attribute="1" defaultMemberUniqueName="[DimFundSeif].[ISSUER ID].[All]" allUniqueName="[DimFundSeif].[ISSUER ID].[All]" dimensionUniqueName="[DimFundSeif]" displayFolder="" count="2" unbalanced="0"/>
    <cacheHierarchy uniqueName="[DimFundSeif].[LINKAGE ID]" caption="הצמדה" attribute="1" defaultMemberUniqueName="[DimFundSeif].[LINKAGE ID].[All]" allUniqueName="[DimFundSeif].[LINKAGE ID].[All]" dimensionUniqueName="[DimFundSeif]" displayFolder="" count="2" unbalanced="0"/>
    <cacheHierarchy uniqueName="[DimFundSeif].[LOCATION ID]" caption="מיקום" attribute="1" defaultMemberUniqueName="[DimFundSeif].[LOCATION ID].[All]" allUniqueName="[DimFundSeif].[LOCATION ID].[All]" dimensionUniqueName="[DimFundSeif]" displayFolder="" count="2" unbalanced="0"/>
    <cacheHierarchy uniqueName="[DimFundSeif].[MERCH ID]" caption="סחירות" attribute="1" defaultMemberUniqueName="[DimFundSeif].[MERCH ID].[All]" allUniqueName="[DimFundSeif].[MERCH ID].[All]" dimensionUniqueName="[DimFundSeif]" displayFolder="" count="2" unbalanced="0"/>
    <cacheHierarchy uniqueName="[DimFundSeif].[SEIF]" caption="סעיף" attribute="1" defaultMemberUniqueName="[DimFundSeif].[SEIF].[All]" allUniqueName="[DimFundSeif].[SEIF].[All]" dimensionUniqueName="[DimFundSeif]" displayFolder="" count="2" unbalanced="0"/>
    <cacheHierarchy uniqueName="[DimFundSeif].[TYPE SEC ID]" caption="סוג נייר" attribute="1" defaultMemberUniqueName="[DimFundSeif].[TYPE SEC ID].[All]" allUniqueName="[DimFundSeif].[TYPE SEC ID].[All]" dimensionUniqueName="[DimFundSeif]" displayFolder="" count="2" unbalanced="0"/>
    <cacheHierarchy uniqueName="[DimFundSeif].[TYPE TRANSACTION ID]" caption="סוג תנועה" attribute="1" defaultMemberUniqueName="[DimFundSeif].[TYPE TRANSACTION ID].[All]" allUniqueName="[DimFundSeif].[TYPE TRANSACTION ID].[All]" dimensionUniqueName="[DimFundSeif]" displayFolder="" count="2" unbalanced="0"/>
    <cacheHierarchy uniqueName="[DimTime].[Date_Value]" caption="יום" attribute="1" time="1" keyAttribute="1" defaultMemberUniqueName="[DimTime].[Date_Value].[All]" allUniqueName="[DimTime].[Date_Value].[All]" dimensionUniqueName="[DimTime]" displayFolder="" count="2" memberValueDatatype="130" unbalanced="0"/>
    <cacheHierarchy uniqueName="[DimTime].[Hierarchy]" caption="יום-חודש-שנה" time="1" defaultMemberUniqueName="[DimTime].[Hierarchy].[All]" allUniqueName="[DimTime].[Hierarchy].[All]" dimensionUniqueName="[DimTime]" displayFolder="" count="4" unbalanced="0"/>
    <cacheHierarchy uniqueName="[DimTime].[Hierarchy 1]" caption="שנה-שבוע-יום" time="1" defaultMemberUniqueName="[DimTime].[Hierarchy 1].[All]" allUniqueName="[DimTime].[Hierarchy 1].[All]" dimensionUniqueName="[DimTime]" displayFolder="" count="4" unbalanced="0"/>
    <cacheHierarchy uniqueName="[DimTime].[Is Last 2 Months]" caption="חודשיים אחרונים" attribute="1" time="1" defaultMemberUniqueName="[DimTime].[Is Last 2 Months].[All]" allUniqueName="[DimTime].[Is Last 2 Months].[All]" dimensionUniqueName="[DimTime]" displayFolder="" count="2" unbalanced="0"/>
    <cacheHierarchy uniqueName="[DimTime].[Is Last 5 Weeks]" caption="חמישה שבועות אחרונים" attribute="1" time="1" defaultMemberUniqueName="[DimTime].[Is Last 5 Weeks].[All]" allUniqueName="[DimTime].[Is Last 5 Weeks].[All]" dimensionUniqueName="[DimTime]" displayFolder="" count="2" unbalanced="0"/>
    <cacheHierarchy uniqueName="[DimTime].[Month]" caption="חודש" attribute="1" time="1" defaultMemberUniqueName="[DimTime].[Month].[All]" allUniqueName="[DimTime].[Month].[All]" dimensionUniqueName="[DimTime]" displayFolder="" count="2" unbalanced="0"/>
    <cacheHierarchy uniqueName="[DimTime].[Week]" caption="שבוע" attribute="1" time="1" defaultMemberUniqueName="[DimTime].[Week].[All]" allUniqueName="[DimTime].[Week].[All]" dimensionUniqueName="[DimTime]" displayFolder="" count="2" unbalanced="0"/>
    <cacheHierarchy uniqueName="[DimTime].[Year]" caption="שנה" attribute="1" time="1" defaultMemberUniqueName="[DimTime].[Year].[All]" allUniqueName="[DimTime].[Year].[All]" dimensionUniqueName="[DimTime]" displayFolder="" count="2" unbalanced="0"/>
    <cacheHierarchy uniqueName="[Measures]" caption="Measures" attribute="1" keyAttribute="1" defaultMemberUniqueName="[Measures].[Actual_Sale_Price]" dimensionUniqueName="[Measures]" displayFolder="" measures="1" count="1" unbalanced="0"/>
    <cacheHierarchy uniqueName="[DimFundCatalog].[VER GK]" caption="מספר גירסה" attribute="1" keyAttribute="1" defaultMemberUniqueName="[DimFundCatalog].[VER GK].[All]" allUniqueName="[DimFundCatalog].[VER GK].[All]" dimensionUniqueName="[DimFundCatalog]" displayFolder="" count="2" unbalanced="0" hidden="1"/>
    <cacheHierarchy uniqueName="[DimFundCatalog].[VerEndDate]" caption="תאריך סיום גירסה" attribute="1" defaultMemberUniqueName="[DimFundCatalog].[VerEndDate].[All]" allUniqueName="[DimFundCatalog].[VerEndDate].[All]" dimensionUniqueName="[DimFundCatalog]" displayFolder="" count="2" unbalanced="0" hidden="1"/>
    <cacheHierarchy uniqueName="[DimFundCatalog].[VerStartDate]" caption="תאריך תחילת גירסה" attribute="1" defaultMemberUniqueName="[DimFundCatalog].[VerStartDate].[All]" allUniqueName="[DimFundCatalog].[VerStartDate].[All]" dimensionUniqueName="[DimFundCatalog]" displayFolder="" count="2" unbalanced="0" hidden="1"/>
    <cacheHierarchy uniqueName="[DimFundCatalog1].[ExposeForeignCurrency]" caption="חשיפה למט&quot;ח" attribute="1" defaultMemberUniqueName="[DimFundCatalog1].[ExposeForeignCurrency].[All]" allUniqueName="[DimFundCatalog1].[ExposeForeignCurrency].[All]" dimensionUniqueName="[DimFundCatalog1]" displayFolder="" count="2" unbalanced="0" hidden="1"/>
    <cacheHierarchy uniqueName="[DimFundCatalog1].[ExposeShare]" caption="חשיפה למניות" attribute="1" defaultMemberUniqueName="[DimFundCatalog1].[ExposeShare].[All]" allUniqueName="[DimFundCatalog1].[ExposeShare].[All]" dimensionUniqueName="[DimFundCatalog1]" displayFolder="" count="2" unbalanced="0" hidden="1"/>
    <cacheHierarchy uniqueName="[DimFundCatalog1].[fund_date]" caption="מספר גירסה ותאריך" attribute="1" keyAttribute="1" defaultMemberUniqueName="[DimFundCatalog1].[fund_date].[All]" allUniqueName="[DimFundCatalog1].[fund_date].[All]" dimensionUniqueName="[DimFundCatalog1]" displayFolder="" count="2" unbalanced="0" hidden="1"/>
    <cacheHierarchy uniqueName="[DimFundCatalog1].[FundName]" caption="שם קרן" attribute="1" defaultMemberUniqueName="[DimFundCatalog1].[FundName].[All]" allUniqueName="[DimFundCatalog1].[FundName].[All]" dimensionUniqueName="[DimFundCatalog1]" displayFolder="" count="2" unbalanced="0" hidden="1"/>
    <cacheHierarchy uniqueName="[DimFundCatalog1].[FundNumber]" caption="מספר קרן" attribute="1" defaultMemberUniqueName="[DimFundCatalog1].[FundNumber].[All]" allUniqueName="[DimFundCatalog1].[FundNumber].[All]" dimensionUniqueName="[DimFundCatalog1]" displayFolder="" count="2" unbalanced="0" hidden="1"/>
    <cacheHierarchy uniqueName="[DimFundCatalog1].[InvestmentGroup]" caption="קבוצת השקעה" attribute="1" defaultMemberUniqueName="[DimFundCatalog1].[InvestmentGroup].[All]" allUniqueName="[DimFundCatalog1].[InvestmentGroup].[All]" dimensionUniqueName="[DimFundCatalog1]" displayFolder="" count="2" unbalanced="0" hidden="1"/>
    <cacheHierarchy uniqueName="[DimFundCatalog1].[InvestmentHierarchy]" caption="מדיניות השקעה" defaultMemberUniqueName="[DimFundCatalog1].[InvestmentHierarchy].[All]" allUniqueName="[DimFundCatalog1].[InvestmentHierarchy].[All]" dimensionUniqueName="[DimFundCatalog1]" displayFolder="" count="3" unbalanced="0" hidden="1"/>
    <cacheHierarchy uniqueName="[DimFundCatalog1].[InvestmentPolicy]" caption="מדיניות השקעה" attribute="1" defaultMemberUniqueName="[DimFundCatalog1].[InvestmentPolicy].[All]" allUniqueName="[DimFundCatalog1].[InvestmentPolicy].[All]" dimensionUniqueName="[DimFundCatalog1]" displayFolder="" count="2" unbalanced="0" hidden="1"/>
    <cacheHierarchy uniqueName="[DimFundCatalog1].[InvestmentPolicyCode]" caption="קוד מדיניות השקעה" attribute="1" defaultMemberUniqueName="[DimFundCatalog1].[InvestmentPolicyCode].[All]" allUniqueName="[DimFundCatalog1].[InvestmentPolicyCode].[All]" dimensionUniqueName="[DimFundCatalog1]" displayFolder="" count="2" unbalanced="0" hidden="1"/>
    <cacheHierarchy uniqueName="[DimFundCatalog1].[IsLastVesrion]" caption="גירסה אחרונה" attribute="1" defaultMemberUniqueName="[DimFundCatalog1].[IsLastVesrion].[All]" allUniqueName="[DimFundCatalog1].[IsLastVesrion].[All]" dimensionUniqueName="[DimFundCatalog1]" displayFolder="" count="2" unbalanced="0" hidden="1"/>
    <cacheHierarchy uniqueName="[DimFundCatalog1].[ManagmentNameFromCompanyReports]" caption="שם חברה מדיווחי חברות" attribute="1" defaultMemberUniqueName="[DimFundCatalog1].[ManagmentNameFromCompanyReports].[All]" allUniqueName="[DimFundCatalog1].[ManagmentNameFromCompanyReports].[All]" dimensionUniqueName="[DimFundCatalog1]" displayFolder="" count="2" unbalanced="0" hidden="1"/>
    <cacheHierarchy uniqueName="[DimFundCatalog1].[ManagmentNumFromCompanyReports]" caption="מספר חברה מדיווחי חברות" attribute="1" defaultMemberUniqueName="[DimFundCatalog1].[ManagmentNumFromCompanyReports].[All]" allUniqueName="[DimFundCatalog1].[ManagmentNumFromCompanyReports].[All]" dimensionUniqueName="[DimFundCatalog1]" displayFolder="" count="2" unbalanced="0" hidden="1"/>
    <cacheHierarchy uniqueName="[DimFundCatalog1].[MangerName]" caption="שם מנהל קרן" attribute="1" defaultMemberUniqueName="[DimFundCatalog1].[MangerName].[All]" allUniqueName="[DimFundCatalog1].[MangerName].[All]" dimensionUniqueName="[DimFundCatalog1]" displayFolder="" count="2" unbalanced="0" hidden="1"/>
    <cacheHierarchy uniqueName="[DimFundCatalog1].[Merchantability]" caption="סחירות" attribute="1" defaultMemberUniqueName="[DimFundCatalog1].[Merchantability].[All]" allUniqueName="[DimFundCatalog1].[Merchantability].[All]" dimensionUniqueName="[DimFundCatalog1]" displayFolder="" count="2" unbalanced="0" hidden="1"/>
    <cacheHierarchy uniqueName="[DimFundCatalog1].[SubType]" caption="תת סוג" attribute="1" defaultMemberUniqueName="[DimFundCatalog1].[SubType].[All]" allUniqueName="[DimFundCatalog1].[SubType].[All]" dimensionUniqueName="[DimFundCatalog1]" displayFolder="" count="2" unbalanced="0" hidden="1"/>
    <cacheHierarchy uniqueName="[DimFundCatalog1].[TaxClassification]" caption="מעמד מס" attribute="1" defaultMemberUniqueName="[DimFundCatalog1].[TaxClassification].[All]" allUniqueName="[DimFundCatalog1].[TaxClassification].[All]" dimensionUniqueName="[DimFundCatalog1]" displayFolder="" count="2" unbalanced="0" hidden="1"/>
    <cacheHierarchy uniqueName="[DimFundCatalog1].[TrackingFund]" caption="קרן מחקה" attribute="1" defaultMemberUniqueName="[DimFundCatalog1].[TrackingFund].[All]" allUniqueName="[DimFundCatalog1].[TrackingFund].[All]" dimensionUniqueName="[DimFundCatalog1]" displayFolder="" count="2" unbalanced="0" hidden="1"/>
    <cacheHierarchy uniqueName="[DimFundCatalog1].[TradeCurrency]" caption="מטבע מסחר" attribute="1" defaultMemberUniqueName="[DimFundCatalog1].[TradeCurrency].[All]" allUniqueName="[DimFundCatalog1].[TradeCurrency].[All]" dimensionUniqueName="[DimFundCatalog1]" displayFolder="" count="2" unbalanced="0" hidden="1"/>
    <cacheHierarchy uniqueName="[DimFundCatalog1].[VerEndDate]" caption="תאריך סיום גירסה" attribute="1" defaultMemberUniqueName="[DimFundCatalog1].[VerEndDate].[All]" allUniqueName="[DimFundCatalog1].[VerEndDate].[All]" dimensionUniqueName="[DimFundCatalog1]" displayFolder="" count="2" unbalanced="0" hidden="1"/>
    <cacheHierarchy uniqueName="[DimFundCatalog1].[VerStartDate]" caption="תאריך תחילת גירסה" attribute="1" defaultMemberUniqueName="[DimFundCatalog1].[VerStartDate].[All]" allUniqueName="[DimFundCatalog1].[VerStartDate].[All]" dimensionUniqueName="[DimFundCatalog1]" displayFolder="" count="2" unbalanced="0" hidden="1"/>
    <cacheHierarchy uniqueName="[Measures].[Actual_Sale_Price]" caption="מחיר פדיון מקורי" measure="1" displayFolder="" measureGroup="SRV V FACT FUND" count="0"/>
    <cacheHierarchy uniqueName="[Measures].[Actual_Purchase_price]" caption="מחיר קנייה מקורי" measure="1" displayFolder="" measureGroup="SRV V FACT FUND" count="0"/>
    <cacheHierarchy uniqueName="[Measures].[Sale_Price]" caption="מחיר פדיון באגורות" measure="1" displayFolder="" measureGroup="SRV V FACT FUND" count="0"/>
    <cacheHierarchy uniqueName="[Measures].[Purchase_price]" caption="מחיר קנייה באגורות" measure="1" displayFolder="" measureGroup="SRV V FACT FUND" count="0"/>
    <cacheHierarchy uniqueName="[Measures].[Average_Price]" caption="מחיר יומי ממוצע" measure="1" displayFolder="" measureGroup="SRV V FACT FUND" count="0"/>
    <cacheHierarchy uniqueName="[Measures].[Balance]" caption="יתרה ביחידות קרן" measure="1" displayFolder="" measureGroup="SRV V FACT FUND" count="0"/>
    <cacheHierarchy uniqueName="[Measures].[Market_value]" caption="שווי קרן - יתרה במיליון ש&quot;ח" measure="1" displayFolder="" measureGroup="SRV V FACT FUND" count="0"/>
    <cacheHierarchy uniqueName="[Measures].[MSB]" caption="סך תנועות המכירה ביחידות קרן" measure="1" displayFolder="" measureGroup="SRV V FACT FUND" count="0"/>
    <cacheHierarchy uniqueName="[Measures].[MBP]" caption="סך תנועות הקנייה ביחידות קרן" measure="1" displayFolder="" measureGroup="SRV V FACT FUND" count="0"/>
    <cacheHierarchy uniqueName="[Measures].[Move_Sale]" caption="תנועות מכירה בש&quot;ח" measure="1" displayFolder="" measureGroup="SRV V FACT FUND" count="0"/>
    <cacheHierarchy uniqueName="[Measures].[Move_Purchase]" caption="תנועות קנייה בש&quot;ח" measure="1" displayFolder="" measureGroup="SRV V FACT FUND" count="0"/>
    <cacheHierarchy uniqueName="[Measures].[Net_Change]" caption="תנועה יומית נטו בש&quot;ח" measure="1" displayFolder="" measureGroup="SRV V FACT FUND" count="0"/>
    <cacheHierarchy uniqueName="[Measures].[AMOUNT]" caption="ערך חודשי" measure="1" displayFolder="" measureGroup="SRV V FACT FUND MONTH" count="0"/>
    <cacheHierarchy uniqueName="[Measures].[FUND Count]" caption="מספר קרנות" measure="1" displayFolder="" measureGroup="SRV V FACT FUND MONTH" count="0"/>
    <cacheHierarchy uniqueName="[Measures].[Weighted AVG]" caption="ממוצע משוקלל לפי סה&quot;כ נכסים" measure="1" displayFolder="" measureGroup="SRV V FACT FUND MONTH" count="0"/>
  </cacheHierarchies>
  <kpis count="0"/>
  <tupleCache>
    <sets count="7">
      <set count="1" maxRank="1" setDefinition="[DimFundCatalog].[InvestmentHierarchy].[InvestmentGroup].&amp;[A04]">
        <tpls c="1">
          <tpl fld="0" item="0"/>
        </tpls>
      </set>
      <set count="1" maxRank="1" setDefinition="[DimFundCatalog].[InvestmentHierarchy].[InvestmentGroup].&amp;[A03]">
        <tpls c="1">
          <tpl fld="0" item="1"/>
        </tpls>
      </set>
      <set count="1" maxRank="1" setDefinition="[DimFundCatalog].[InvestmentHierarchy].[InvestmentGroup].&amp;[A02]">
        <tpls c="1">
          <tpl fld="0" item="2"/>
        </tpls>
      </set>
      <set count="1" maxRank="1" setDefinition="[DimFundCatalog].[InvestmentHierarchy].[InvestmentGroup].&amp;[A14]">
        <tpls c="1">
          <tpl fld="0" item="3"/>
        </tpls>
      </set>
      <set count="1" maxRank="1" setDefinition="[DimFundCatalog].[InvestmentHierarchy].[InvestmentGroup].&amp;[A15]">
        <tpls c="1">
          <tpl fld="0" item="4"/>
        </tpls>
      </set>
      <set count="2" maxRank="1" setDefinition="{[DimFundCatalog].[InvestmentHierarchy].[InvestmentGroup].&amp;[A07],[DimFundCatalog].[InvestmentHierarchy].[InvestmentGroup].&amp;[A08]}">
        <tpls c="1">
          <tpl fld="0" item="5"/>
        </tpls>
      </set>
      <set count="1" maxRank="1" setDefinition="[DimFundCatalog].[InvestmentHierarchy].[InvestmentGroup].&amp;[A05]">
        <tpls c="1">
          <tpl fld="0" item="6"/>
        </tpls>
      </set>
    </se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rightToLeft="1" workbookViewId="0"/>
  </sheetViews>
  <sheetFormatPr defaultRowHeight="12.75"/>
  <sheetData>
    <row r="1" spans="1:14">
      <c r="A1">
        <v>5</v>
      </c>
      <c r="B1" t="s">
        <v>49</v>
      </c>
    </row>
    <row r="2" spans="1:14">
      <c r="A2" s="44" t="s">
        <v>33</v>
      </c>
      <c r="B2" t="s">
        <v>34</v>
      </c>
      <c r="C2" t="s">
        <v>40</v>
      </c>
      <c r="D2">
        <v>65326.818579999999</v>
      </c>
      <c r="E2" s="45">
        <v>43542.548958333333</v>
      </c>
      <c r="F2" t="b">
        <v>1</v>
      </c>
      <c r="G2" s="44" t="s">
        <v>41</v>
      </c>
      <c r="H2" s="44" t="s">
        <v>42</v>
      </c>
      <c r="I2" s="44" t="s">
        <v>43</v>
      </c>
      <c r="J2">
        <v>0</v>
      </c>
      <c r="K2" s="44" t="s">
        <v>44</v>
      </c>
      <c r="L2" t="b">
        <v>0</v>
      </c>
      <c r="M2" t="b">
        <v>0</v>
      </c>
      <c r="N2" t="b">
        <v>0</v>
      </c>
    </row>
    <row r="3" spans="1:14">
      <c r="A3" s="44" t="s">
        <v>33</v>
      </c>
      <c r="B3" t="s">
        <v>35</v>
      </c>
      <c r="C3" t="s">
        <v>40</v>
      </c>
      <c r="D3">
        <v>178838.77130000002</v>
      </c>
      <c r="E3" s="45">
        <v>43542.548958333333</v>
      </c>
      <c r="F3" t="b">
        <v>1</v>
      </c>
      <c r="G3" s="44" t="s">
        <v>45</v>
      </c>
      <c r="H3" s="44" t="s">
        <v>42</v>
      </c>
      <c r="I3" s="44" t="s">
        <v>43</v>
      </c>
      <c r="J3">
        <v>0</v>
      </c>
      <c r="K3" s="44" t="s">
        <v>44</v>
      </c>
      <c r="L3" t="b">
        <v>0</v>
      </c>
      <c r="M3" t="b">
        <v>0</v>
      </c>
      <c r="N3" t="b">
        <v>0</v>
      </c>
    </row>
    <row r="4" spans="1:14">
      <c r="A4" s="44" t="s">
        <v>33</v>
      </c>
      <c r="B4" t="s">
        <v>36</v>
      </c>
      <c r="C4" t="s">
        <v>40</v>
      </c>
      <c r="D4">
        <v>144994.90100000001</v>
      </c>
      <c r="E4" s="45">
        <v>43542.548958333333</v>
      </c>
      <c r="F4" t="b">
        <v>1</v>
      </c>
      <c r="G4" s="44" t="s">
        <v>46</v>
      </c>
      <c r="H4" s="44" t="s">
        <v>42</v>
      </c>
      <c r="I4" s="44" t="s">
        <v>43</v>
      </c>
      <c r="J4">
        <v>0</v>
      </c>
      <c r="K4" s="44" t="s">
        <v>44</v>
      </c>
      <c r="L4" t="b">
        <v>0</v>
      </c>
      <c r="M4" t="b">
        <v>0</v>
      </c>
      <c r="N4" t="b">
        <v>0</v>
      </c>
    </row>
    <row r="5" spans="1:14">
      <c r="A5" s="44" t="s">
        <v>33</v>
      </c>
      <c r="B5" t="s">
        <v>37</v>
      </c>
      <c r="C5" t="s">
        <v>40</v>
      </c>
      <c r="D5">
        <v>85509.621599999999</v>
      </c>
      <c r="E5" s="45">
        <v>43542.548958333333</v>
      </c>
      <c r="F5" t="b">
        <v>1</v>
      </c>
      <c r="G5" s="44" t="s">
        <v>47</v>
      </c>
      <c r="H5" s="44" t="s">
        <v>42</v>
      </c>
      <c r="I5" s="44" t="s">
        <v>43</v>
      </c>
      <c r="J5">
        <v>0</v>
      </c>
      <c r="K5" s="44" t="s">
        <v>44</v>
      </c>
      <c r="L5" t="b">
        <v>0</v>
      </c>
      <c r="M5" t="b">
        <v>0</v>
      </c>
      <c r="N5" t="b">
        <v>0</v>
      </c>
    </row>
    <row r="6" spans="1:14">
      <c r="A6" s="44" t="s">
        <v>33</v>
      </c>
      <c r="B6" t="s">
        <v>38</v>
      </c>
      <c r="C6" t="s">
        <v>40</v>
      </c>
      <c r="D6">
        <v>233872.7831</v>
      </c>
      <c r="E6" s="45">
        <v>43542.548958333333</v>
      </c>
      <c r="F6" t="b">
        <v>1</v>
      </c>
      <c r="G6" s="44" t="s">
        <v>48</v>
      </c>
      <c r="H6" s="44" t="s">
        <v>42</v>
      </c>
      <c r="I6" s="44" t="s">
        <v>43</v>
      </c>
      <c r="J6">
        <v>0</v>
      </c>
      <c r="K6" s="44" t="s">
        <v>44</v>
      </c>
      <c r="L6" t="b">
        <v>0</v>
      </c>
      <c r="M6" t="b">
        <v>0</v>
      </c>
      <c r="N6" t="b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4"/>
  <sheetViews>
    <sheetView showGridLines="0" tabSelected="1" workbookViewId="0">
      <selection activeCell="L40" sqref="L40"/>
    </sheetView>
  </sheetViews>
  <sheetFormatPr defaultRowHeight="12.75"/>
  <cols>
    <col min="2" max="4" width="17.85546875" customWidth="1"/>
  </cols>
  <sheetData>
    <row r="2" spans="2:4" ht="25.5">
      <c r="B2" s="34" t="s">
        <v>15</v>
      </c>
      <c r="C2" s="34" t="s">
        <v>21</v>
      </c>
      <c r="D2" s="34" t="s">
        <v>20</v>
      </c>
    </row>
    <row r="3" spans="2:4">
      <c r="B3" s="35">
        <v>39721</v>
      </c>
      <c r="C3" s="6">
        <v>1974.1125482251412</v>
      </c>
      <c r="D3" s="13">
        <v>256.41560454455447</v>
      </c>
    </row>
    <row r="4" spans="2:4">
      <c r="B4" s="35">
        <v>39813</v>
      </c>
      <c r="C4" s="6">
        <v>1881.6898749063264</v>
      </c>
      <c r="D4" s="13">
        <v>242.84015875974922</v>
      </c>
    </row>
    <row r="5" spans="2:4">
      <c r="B5" s="35">
        <v>39903</v>
      </c>
      <c r="C5" s="6">
        <v>1994.1356247755389</v>
      </c>
      <c r="D5" s="13">
        <v>254.51231537087898</v>
      </c>
    </row>
    <row r="6" spans="2:4">
      <c r="B6" s="35">
        <v>39994</v>
      </c>
      <c r="C6" s="6">
        <v>2099.0373257188635</v>
      </c>
      <c r="D6" s="13">
        <v>263.7766356135848</v>
      </c>
    </row>
    <row r="7" spans="2:4">
      <c r="B7" s="35">
        <v>40086</v>
      </c>
      <c r="C7" s="6">
        <v>2204.4984143700844</v>
      </c>
      <c r="D7" s="13">
        <v>273.19735218374416</v>
      </c>
    </row>
    <row r="8" spans="2:4">
      <c r="B8" s="35">
        <v>40178</v>
      </c>
      <c r="C8" s="6">
        <v>2301.5846741151049</v>
      </c>
      <c r="D8" s="13">
        <v>282.13901562066343</v>
      </c>
    </row>
    <row r="9" spans="2:4">
      <c r="B9" s="35">
        <v>40268</v>
      </c>
      <c r="C9" s="6">
        <v>2384.136773734404</v>
      </c>
      <c r="D9" s="13">
        <v>288.12882510563003</v>
      </c>
    </row>
    <row r="10" spans="2:4">
      <c r="B10" s="35">
        <v>40359</v>
      </c>
      <c r="C10" s="6">
        <v>2369.903884539408</v>
      </c>
      <c r="D10" s="13">
        <v>281.83319383729878</v>
      </c>
    </row>
    <row r="11" spans="2:4">
      <c r="B11" s="35">
        <v>40451</v>
      </c>
      <c r="C11" s="6">
        <v>2468.5133021485294</v>
      </c>
      <c r="D11" s="13">
        <v>288.73901864915342</v>
      </c>
    </row>
    <row r="12" spans="2:4">
      <c r="B12" s="35">
        <v>40543</v>
      </c>
      <c r="C12" s="6">
        <v>2562.6403218691603</v>
      </c>
      <c r="D12" s="13">
        <v>293.23458748434899</v>
      </c>
    </row>
    <row r="13" spans="2:4">
      <c r="B13" s="35">
        <v>40633</v>
      </c>
      <c r="C13" s="6">
        <v>2566.5775776224536</v>
      </c>
      <c r="D13" s="13">
        <v>288.3143254066606</v>
      </c>
    </row>
    <row r="14" spans="2:4">
      <c r="B14" s="35">
        <v>40724</v>
      </c>
      <c r="C14" s="6">
        <v>2522.9327941762044</v>
      </c>
      <c r="D14" s="13">
        <v>279.56889313880043</v>
      </c>
    </row>
    <row r="15" spans="2:4">
      <c r="B15" s="35">
        <v>40816</v>
      </c>
      <c r="C15" s="6">
        <v>2481.6570443025471</v>
      </c>
      <c r="D15" s="13">
        <v>270.21681807129181</v>
      </c>
    </row>
    <row r="16" spans="2:4">
      <c r="B16" s="35">
        <v>40908</v>
      </c>
      <c r="C16" s="6">
        <v>2533.921285653897</v>
      </c>
      <c r="D16" s="13">
        <v>270.58601734647311</v>
      </c>
    </row>
    <row r="17" spans="2:4">
      <c r="B17" s="35">
        <v>40999</v>
      </c>
      <c r="C17" s="6">
        <v>2585.9476064191076</v>
      </c>
      <c r="D17" s="13">
        <v>272.30230819901215</v>
      </c>
    </row>
    <row r="18" spans="2:4">
      <c r="B18" s="35">
        <v>41090</v>
      </c>
      <c r="C18" s="6">
        <v>2573.2968519578721</v>
      </c>
      <c r="D18" s="13">
        <v>266.74500915124923</v>
      </c>
    </row>
    <row r="19" spans="2:4">
      <c r="B19" s="35">
        <v>41182</v>
      </c>
      <c r="C19" s="6">
        <v>2655.1307839892866</v>
      </c>
      <c r="D19" s="13">
        <v>270.69599756566407</v>
      </c>
    </row>
    <row r="20" spans="2:4">
      <c r="B20" s="35">
        <v>41274</v>
      </c>
      <c r="C20" s="6">
        <v>2730.9684507571769</v>
      </c>
      <c r="D20" s="13">
        <v>275.11917781221149</v>
      </c>
    </row>
    <row r="21" spans="2:4">
      <c r="B21" s="35">
        <v>41364</v>
      </c>
      <c r="C21" s="6">
        <v>2771.8881263761741</v>
      </c>
      <c r="D21" s="13">
        <v>275.5595264303476</v>
      </c>
    </row>
    <row r="22" spans="2:4">
      <c r="B22" s="35">
        <v>41455</v>
      </c>
      <c r="C22" s="6">
        <v>2786.1146250628462</v>
      </c>
      <c r="D22" s="13">
        <v>271.45076124425736</v>
      </c>
    </row>
    <row r="23" spans="2:4">
      <c r="B23" s="35">
        <v>41547</v>
      </c>
      <c r="C23" s="6">
        <v>2854.7658646634777</v>
      </c>
      <c r="D23" s="13">
        <v>274.33497784580987</v>
      </c>
    </row>
    <row r="24" spans="2:4">
      <c r="B24" s="35">
        <v>41639</v>
      </c>
      <c r="C24" s="6">
        <v>2976.240252954874</v>
      </c>
      <c r="D24" s="13">
        <v>281.40056684631543</v>
      </c>
    </row>
    <row r="25" spans="2:4">
      <c r="B25" s="35">
        <v>41729</v>
      </c>
      <c r="C25" s="6">
        <v>3029.2978402862404</v>
      </c>
      <c r="D25" s="13">
        <v>281.60109842416585</v>
      </c>
    </row>
    <row r="26" spans="2:4">
      <c r="B26" s="35">
        <v>41820</v>
      </c>
      <c r="C26" s="6">
        <v>3067.5106605015953</v>
      </c>
      <c r="D26" s="13">
        <v>282.98830406951703</v>
      </c>
    </row>
    <row r="27" spans="2:4">
      <c r="B27" s="35">
        <v>41912</v>
      </c>
      <c r="C27" s="6">
        <v>3149.0295368991415</v>
      </c>
      <c r="D27" s="13">
        <v>288.08988361660107</v>
      </c>
    </row>
    <row r="28" spans="2:4">
      <c r="B28" s="35">
        <v>42004</v>
      </c>
      <c r="C28" s="6">
        <v>3180.4340971398592</v>
      </c>
      <c r="D28" s="13">
        <v>286.73613949190411</v>
      </c>
    </row>
    <row r="29" spans="2:4">
      <c r="B29" s="35">
        <v>42094</v>
      </c>
      <c r="C29" s="6">
        <v>3334.841562200219</v>
      </c>
      <c r="D29" s="13">
        <v>296.34395472098919</v>
      </c>
    </row>
    <row r="30" spans="2:4">
      <c r="B30" s="35">
        <v>42185</v>
      </c>
      <c r="C30" s="6">
        <v>3289.6992140942275</v>
      </c>
      <c r="D30" s="13">
        <v>288.20047422285677</v>
      </c>
    </row>
    <row r="31" spans="2:4">
      <c r="B31" s="35">
        <v>42277</v>
      </c>
      <c r="C31" s="6">
        <v>3262.6037682657657</v>
      </c>
      <c r="D31" s="13">
        <v>282.39051542275183</v>
      </c>
    </row>
    <row r="32" spans="2:4">
      <c r="B32" s="35">
        <v>42369</v>
      </c>
      <c r="C32" s="6">
        <v>3318.7150990529462</v>
      </c>
      <c r="D32" s="13">
        <v>284.16578884484176</v>
      </c>
    </row>
    <row r="33" spans="2:4">
      <c r="B33" s="35">
        <v>42460</v>
      </c>
      <c r="C33" s="6">
        <v>3319.7871036219135</v>
      </c>
      <c r="D33" s="13">
        <v>281.26600788958586</v>
      </c>
    </row>
    <row r="34" spans="2:4">
      <c r="B34" s="35">
        <v>42551</v>
      </c>
      <c r="C34" s="6">
        <v>3347.2905251511579</v>
      </c>
      <c r="D34" s="13">
        <v>280.96630625521891</v>
      </c>
    </row>
    <row r="35" spans="2:4">
      <c r="B35" s="35">
        <v>42643</v>
      </c>
      <c r="C35" s="6">
        <v>3402.7230039907627</v>
      </c>
      <c r="D35" s="13">
        <v>280.71784418734626</v>
      </c>
    </row>
    <row r="36" spans="2:4">
      <c r="B36" s="35">
        <v>42735</v>
      </c>
      <c r="C36" s="6">
        <v>3442.36985373275</v>
      </c>
      <c r="D36" s="13">
        <v>280.64501137488185</v>
      </c>
    </row>
    <row r="37" spans="2:4">
      <c r="B37" s="35">
        <v>42825</v>
      </c>
      <c r="C37" s="6">
        <v>3462.0844205093172</v>
      </c>
      <c r="D37" s="13">
        <v>279.57448825853027</v>
      </c>
    </row>
    <row r="38" spans="2:4">
      <c r="B38" s="35">
        <v>42916</v>
      </c>
      <c r="C38" s="6">
        <v>3500.263397680972</v>
      </c>
      <c r="D38" s="13">
        <v>279.34279086847494</v>
      </c>
    </row>
    <row r="39" spans="2:4">
      <c r="B39" s="35">
        <v>43008</v>
      </c>
      <c r="C39" s="6">
        <v>3554.8273666882128</v>
      </c>
      <c r="D39" s="13">
        <v>282.12554776778285</v>
      </c>
    </row>
    <row r="40" spans="2:4">
      <c r="B40" s="35">
        <v>43100</v>
      </c>
      <c r="C40" s="6">
        <v>3620.6781927654911</v>
      </c>
      <c r="D40" s="13">
        <v>284.731973725665</v>
      </c>
    </row>
    <row r="41" spans="2:4">
      <c r="B41" s="35">
        <v>43190</v>
      </c>
      <c r="C41" s="6">
        <v>3634.035602359063</v>
      </c>
      <c r="D41" s="13">
        <v>283.02157309186254</v>
      </c>
    </row>
    <row r="42" spans="2:4">
      <c r="B42" s="35">
        <v>43281</v>
      </c>
      <c r="C42" s="6">
        <v>3644.098672306915</v>
      </c>
      <c r="D42" s="13">
        <v>281.20837408560152</v>
      </c>
    </row>
    <row r="43" spans="2:4">
      <c r="B43" s="35">
        <v>43373</v>
      </c>
      <c r="C43" s="6">
        <v>3701.4544820676701</v>
      </c>
      <c r="D43" s="13">
        <v>282.20177631812294</v>
      </c>
    </row>
    <row r="44" spans="2:4">
      <c r="B44" s="35">
        <v>43465</v>
      </c>
      <c r="C44" s="6">
        <v>3696.4438519950604</v>
      </c>
      <c r="D44" s="42">
        <v>278.3588048144677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showGridLines="0" workbookViewId="0"/>
  </sheetViews>
  <sheetFormatPr defaultRowHeight="12.75"/>
  <cols>
    <col min="1" max="1" width="15.140625" customWidth="1"/>
    <col min="2" max="2" width="2" style="3" bestFit="1" customWidth="1"/>
    <col min="3" max="7" width="15.140625" customWidth="1"/>
    <col min="9" max="10" width="10.140625" bestFit="1" customWidth="1"/>
  </cols>
  <sheetData>
    <row r="1" spans="1:22" ht="13.5" customHeight="1" thickBot="1"/>
    <row r="2" spans="1:22" ht="13.5" customHeight="1">
      <c r="B2" s="20"/>
      <c r="C2" s="15" t="s">
        <v>14</v>
      </c>
      <c r="D2" s="33" t="s">
        <v>16</v>
      </c>
      <c r="E2" s="33" t="s">
        <v>17</v>
      </c>
      <c r="F2" s="37" t="s">
        <v>23</v>
      </c>
      <c r="G2" s="38" t="s">
        <v>24</v>
      </c>
    </row>
    <row r="3" spans="1:22" ht="13.5" customHeight="1">
      <c r="B3" s="19">
        <v>1</v>
      </c>
      <c r="C3" s="1" t="s">
        <v>12</v>
      </c>
      <c r="D3" s="6">
        <v>1303.1300000000001</v>
      </c>
      <c r="E3" s="24">
        <v>0.35253649457315694</v>
      </c>
      <c r="F3" s="5">
        <v>28.060000000000173</v>
      </c>
      <c r="G3" s="21">
        <v>2.1532771097281293E-2</v>
      </c>
      <c r="H3" s="14"/>
      <c r="I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ht="13.5" customHeight="1">
      <c r="B4" s="19">
        <v>2</v>
      </c>
      <c r="C4" s="1" t="s">
        <v>30</v>
      </c>
      <c r="D4" s="6">
        <v>809.21</v>
      </c>
      <c r="E4" s="24">
        <v>0.21891603813398841</v>
      </c>
      <c r="F4" s="5">
        <v>-4.0999999999999091</v>
      </c>
      <c r="G4" s="21">
        <v>-5.066669962061651E-3</v>
      </c>
      <c r="H4" s="14"/>
      <c r="I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13.5" customHeight="1">
      <c r="A5" s="14"/>
      <c r="B5" s="19">
        <v>3</v>
      </c>
      <c r="C5" s="1" t="s">
        <v>13</v>
      </c>
      <c r="D5" s="6">
        <v>530.14</v>
      </c>
      <c r="E5" s="24">
        <v>0.14341907348692257</v>
      </c>
      <c r="F5" s="5">
        <v>-27.009999999999991</v>
      </c>
      <c r="G5" s="21">
        <v>-5.0948805975779964E-2</v>
      </c>
      <c r="H5" s="14"/>
      <c r="I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13.5" customHeight="1">
      <c r="B6" s="19">
        <v>4</v>
      </c>
      <c r="C6" s="1" t="s">
        <v>18</v>
      </c>
      <c r="D6" s="6">
        <v>500.31</v>
      </c>
      <c r="E6" s="24">
        <v>0.13534914674659945</v>
      </c>
      <c r="F6" s="5">
        <v>14.95999999999998</v>
      </c>
      <c r="G6" s="21">
        <v>2.9901461094121604E-2</v>
      </c>
      <c r="H6" s="14"/>
      <c r="I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13.5" customHeight="1">
      <c r="B7" s="19">
        <v>5</v>
      </c>
      <c r="C7" s="1" t="s">
        <v>22</v>
      </c>
      <c r="D7" s="6">
        <v>335.74</v>
      </c>
      <c r="E7" s="24">
        <v>9.082793173972796E-2</v>
      </c>
      <c r="F7" s="5">
        <v>-7.4800000000000182</v>
      </c>
      <c r="G7" s="21">
        <v>-2.2279144576160176E-2</v>
      </c>
      <c r="H7" s="14"/>
      <c r="I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ht="13.5" customHeight="1" thickBot="1">
      <c r="B8" s="17">
        <v>6</v>
      </c>
      <c r="C8" s="16" t="s">
        <v>29</v>
      </c>
      <c r="D8" s="23">
        <v>217.91</v>
      </c>
      <c r="E8" s="25">
        <v>5.8951315319604812E-2</v>
      </c>
      <c r="F8" s="18">
        <v>-9.4500000000000171</v>
      </c>
      <c r="G8" s="22">
        <v>-4.3366527465467472E-2</v>
      </c>
      <c r="H8" s="14"/>
      <c r="I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13.5" customHeight="1"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ht="13.5" customHeight="1"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ht="13.5" customHeight="1"/>
    <row r="12" spans="1:22" ht="13.5" customHeight="1"/>
    <row r="13" spans="1:22" ht="13.5" customHeight="1"/>
    <row r="14" spans="1:22" ht="13.5" customHeight="1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39"/>
      <c r="C2" s="39" t="s">
        <v>12</v>
      </c>
      <c r="D2" s="36" t="s">
        <v>30</v>
      </c>
      <c r="E2" s="43" t="s">
        <v>31</v>
      </c>
      <c r="F2" s="39" t="s">
        <v>13</v>
      </c>
      <c r="G2" s="36" t="s">
        <v>32</v>
      </c>
      <c r="H2" s="36" t="s">
        <v>29</v>
      </c>
      <c r="I2" s="36" t="s">
        <v>1</v>
      </c>
    </row>
    <row r="3" spans="2:9">
      <c r="B3" s="41">
        <v>41274</v>
      </c>
      <c r="C3" s="40">
        <v>915.17</v>
      </c>
      <c r="D3" s="40">
        <v>686.13</v>
      </c>
      <c r="E3" s="40">
        <v>256.93</v>
      </c>
      <c r="F3" s="40">
        <v>325.2</v>
      </c>
      <c r="G3" s="40">
        <v>407.34</v>
      </c>
      <c r="H3" s="40">
        <v>140.21</v>
      </c>
      <c r="I3" s="40">
        <v>2730.98</v>
      </c>
    </row>
    <row r="4" spans="2:9">
      <c r="B4" s="41">
        <v>41639</v>
      </c>
      <c r="C4" s="40">
        <v>948.67</v>
      </c>
      <c r="D4" s="40">
        <v>739.71</v>
      </c>
      <c r="E4" s="40">
        <v>266.43</v>
      </c>
      <c r="F4" s="40">
        <v>374.1</v>
      </c>
      <c r="G4" s="40">
        <v>498.29</v>
      </c>
      <c r="H4" s="40">
        <v>149.04</v>
      </c>
      <c r="I4" s="40">
        <v>2976.2400000000002</v>
      </c>
    </row>
    <row r="5" spans="2:9">
      <c r="B5" s="41">
        <v>42004</v>
      </c>
      <c r="C5" s="40">
        <v>1021.22</v>
      </c>
      <c r="D5" s="40">
        <v>804.77</v>
      </c>
      <c r="E5" s="40">
        <v>258.54000000000002</v>
      </c>
      <c r="F5" s="40">
        <v>452.45</v>
      </c>
      <c r="G5" s="40">
        <v>494.3</v>
      </c>
      <c r="H5" s="40">
        <v>149.13999999999999</v>
      </c>
      <c r="I5" s="40">
        <v>3180.42</v>
      </c>
    </row>
    <row r="6" spans="2:9">
      <c r="B6" s="41">
        <v>42369</v>
      </c>
      <c r="C6" s="40">
        <v>1120.29</v>
      </c>
      <c r="D6" s="40">
        <v>787.68</v>
      </c>
      <c r="E6" s="40">
        <v>270.07</v>
      </c>
      <c r="F6" s="40">
        <v>472.08</v>
      </c>
      <c r="G6" s="40">
        <v>492.46</v>
      </c>
      <c r="H6" s="40">
        <v>176.15</v>
      </c>
      <c r="I6" s="40">
        <v>3318.73</v>
      </c>
    </row>
    <row r="7" spans="2:9">
      <c r="B7" s="41">
        <v>42735</v>
      </c>
      <c r="C7" s="40">
        <v>1212.6199999999999</v>
      </c>
      <c r="D7" s="40">
        <v>766.81</v>
      </c>
      <c r="E7" s="40">
        <v>297.12</v>
      </c>
      <c r="F7" s="40">
        <v>475.83</v>
      </c>
      <c r="G7" s="40">
        <v>497.33</v>
      </c>
      <c r="H7" s="40">
        <v>192.66</v>
      </c>
      <c r="I7" s="40">
        <v>3442.3699999999994</v>
      </c>
    </row>
    <row r="8" spans="2:9">
      <c r="B8" s="41">
        <v>43100</v>
      </c>
      <c r="C8" s="40">
        <v>1268.97</v>
      </c>
      <c r="D8" s="40">
        <v>793.97</v>
      </c>
      <c r="E8" s="40">
        <v>329.2</v>
      </c>
      <c r="F8" s="40">
        <v>495.62</v>
      </c>
      <c r="G8" s="40">
        <v>512.85</v>
      </c>
      <c r="H8" s="40">
        <v>220.07</v>
      </c>
      <c r="I8" s="40">
        <v>3620.68</v>
      </c>
    </row>
    <row r="9" spans="2:9">
      <c r="B9" s="41">
        <v>43465</v>
      </c>
      <c r="C9" s="40">
        <v>1303.1300000000001</v>
      </c>
      <c r="D9" s="40">
        <v>809.21</v>
      </c>
      <c r="E9" s="40">
        <v>335.74</v>
      </c>
      <c r="F9" s="40">
        <v>530.14</v>
      </c>
      <c r="G9" s="40">
        <v>500.31</v>
      </c>
      <c r="H9" s="40">
        <v>217.91</v>
      </c>
      <c r="I9" s="40">
        <v>3696.4399999999996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48"/>
  <sheetViews>
    <sheetView showGridLines="0" workbookViewId="0">
      <pane ySplit="2" topLeftCell="A1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</cols>
  <sheetData>
    <row r="2" spans="2:8" ht="25.5">
      <c r="B2" s="31" t="s">
        <v>0</v>
      </c>
      <c r="C2" s="31" t="s">
        <v>19</v>
      </c>
      <c r="D2" s="31" t="s">
        <v>8</v>
      </c>
      <c r="E2" s="31" t="s">
        <v>4</v>
      </c>
      <c r="F2" s="31" t="s">
        <v>2</v>
      </c>
      <c r="G2" s="31" t="s">
        <v>5</v>
      </c>
      <c r="H2" s="31" t="s">
        <v>3</v>
      </c>
    </row>
    <row r="3" spans="2:8">
      <c r="B3" s="35">
        <v>39355</v>
      </c>
      <c r="C3" s="8">
        <v>156910</v>
      </c>
      <c r="D3" s="8">
        <v>61853</v>
      </c>
      <c r="E3" s="8">
        <v>186262</v>
      </c>
      <c r="F3" s="8">
        <v>143881</v>
      </c>
      <c r="G3" s="8">
        <v>86842</v>
      </c>
      <c r="H3" s="30">
        <v>0.11967481335759089</v>
      </c>
    </row>
    <row r="4" spans="2:8">
      <c r="B4" s="35">
        <v>39447</v>
      </c>
      <c r="C4" s="8">
        <v>131549</v>
      </c>
      <c r="D4" s="8">
        <v>64313</v>
      </c>
      <c r="E4" s="8">
        <v>187202</v>
      </c>
      <c r="F4" s="8">
        <v>147211</v>
      </c>
      <c r="G4" s="8">
        <v>89652</v>
      </c>
      <c r="H4" s="30">
        <v>5.2963507121079667E-2</v>
      </c>
    </row>
    <row r="5" spans="2:8">
      <c r="B5" s="35">
        <v>39538</v>
      </c>
      <c r="C5" s="8">
        <v>233872.7831</v>
      </c>
      <c r="D5" s="8">
        <v>65326.818579999999</v>
      </c>
      <c r="E5" s="8">
        <v>178838.77130000002</v>
      </c>
      <c r="F5" s="8">
        <v>144994.90100000001</v>
      </c>
      <c r="G5" s="8">
        <v>85509.621599999999</v>
      </c>
      <c r="H5" s="30">
        <v>0.16717485450343372</v>
      </c>
    </row>
    <row r="6" spans="2:8">
      <c r="B6" s="35">
        <v>39629</v>
      </c>
      <c r="C6" s="8">
        <v>240624.10399999999</v>
      </c>
      <c r="D6" s="8">
        <v>70219.886659999989</v>
      </c>
      <c r="E6" s="8">
        <v>181571.60619999998</v>
      </c>
      <c r="F6" s="8">
        <v>150739.943</v>
      </c>
      <c r="G6" s="8">
        <v>87950.117530000003</v>
      </c>
      <c r="H6" s="30">
        <v>0.14364866450275704</v>
      </c>
    </row>
    <row r="7" spans="2:8">
      <c r="B7" s="35">
        <v>39721</v>
      </c>
      <c r="C7" s="8">
        <v>234233.1195</v>
      </c>
      <c r="D7" s="8">
        <v>71156.046329999997</v>
      </c>
      <c r="E7" s="8">
        <v>166864.20509999999</v>
      </c>
      <c r="F7" s="8">
        <v>147557.492</v>
      </c>
      <c r="G7" s="8">
        <v>81596.600349999993</v>
      </c>
      <c r="H7" s="30">
        <v>0.10327907170765771</v>
      </c>
    </row>
    <row r="8" spans="2:8">
      <c r="B8" s="35">
        <v>39813</v>
      </c>
      <c r="C8" s="8">
        <v>237163.30630000003</v>
      </c>
      <c r="D8" s="8">
        <v>70963.867579999991</v>
      </c>
      <c r="E8" s="8">
        <v>145397.86309999999</v>
      </c>
      <c r="F8" s="8">
        <v>140993.61199999999</v>
      </c>
      <c r="G8" s="8">
        <v>72585.765200000009</v>
      </c>
      <c r="H8" s="30">
        <v>7.6101563861551424E-2</v>
      </c>
    </row>
    <row r="9" spans="2:8">
      <c r="B9" s="35">
        <v>39903</v>
      </c>
      <c r="C9" s="8">
        <v>245692.6838</v>
      </c>
      <c r="D9" s="8">
        <v>75808.594719999994</v>
      </c>
      <c r="E9" s="8">
        <v>158235.7415</v>
      </c>
      <c r="F9" s="8">
        <v>150932.09</v>
      </c>
      <c r="G9" s="8">
        <v>79655.094580000004</v>
      </c>
      <c r="H9" s="30">
        <v>2.5140454178740335E-3</v>
      </c>
    </row>
    <row r="10" spans="2:8">
      <c r="B10" s="35">
        <v>39994</v>
      </c>
      <c r="C10" s="8">
        <v>250664.1545</v>
      </c>
      <c r="D10" s="8">
        <v>80927.472150000001</v>
      </c>
      <c r="E10" s="8">
        <v>168279.55859999999</v>
      </c>
      <c r="F10" s="8">
        <v>162124.38838999998</v>
      </c>
      <c r="G10" s="8">
        <v>87204.08348999999</v>
      </c>
      <c r="H10" s="30">
        <v>2.4748816476942936E-2</v>
      </c>
    </row>
    <row r="11" spans="2:8">
      <c r="B11" s="35">
        <v>40086</v>
      </c>
      <c r="C11" s="8">
        <v>262021.81969999999</v>
      </c>
      <c r="D11" s="8">
        <v>87757.5772</v>
      </c>
      <c r="E11" s="8">
        <v>175948.60399999999</v>
      </c>
      <c r="F11" s="8">
        <v>172540.83966</v>
      </c>
      <c r="G11" s="8">
        <v>92587.582269999999</v>
      </c>
      <c r="H11" s="30">
        <v>0.12752781262364787</v>
      </c>
    </row>
    <row r="12" spans="2:8">
      <c r="B12" s="35">
        <v>40178</v>
      </c>
      <c r="C12" s="8">
        <v>267043.00419999997</v>
      </c>
      <c r="D12" s="8">
        <v>93503.808569999994</v>
      </c>
      <c r="E12" s="8">
        <v>181929.21580000001</v>
      </c>
      <c r="F12" s="8">
        <v>180818.01769000001</v>
      </c>
      <c r="G12" s="8">
        <v>98133.156300000002</v>
      </c>
      <c r="H12" s="30">
        <v>0.23133228487131596</v>
      </c>
    </row>
    <row r="13" spans="2:8">
      <c r="B13" s="35">
        <v>40268</v>
      </c>
      <c r="C13" s="8">
        <v>272772.48920000001</v>
      </c>
      <c r="D13" s="8">
        <v>95850.169049999997</v>
      </c>
      <c r="E13" s="8">
        <v>187145.09099999999</v>
      </c>
      <c r="F13" s="8">
        <v>187984.29019</v>
      </c>
      <c r="G13" s="8">
        <v>102160.6637</v>
      </c>
      <c r="H13" s="30">
        <v>0.19088255427865208</v>
      </c>
    </row>
    <row r="14" spans="2:8">
      <c r="B14" s="35">
        <v>40359</v>
      </c>
      <c r="C14" s="8">
        <v>278190.58149999997</v>
      </c>
      <c r="D14" s="8">
        <v>98414.101890000005</v>
      </c>
      <c r="E14" s="8">
        <v>182375.68650000001</v>
      </c>
      <c r="F14" s="8">
        <v>187452.70798000001</v>
      </c>
      <c r="G14" s="8">
        <v>100755.3769</v>
      </c>
      <c r="H14" s="30">
        <v>0.13079130069996436</v>
      </c>
    </row>
    <row r="15" spans="2:8">
      <c r="B15" s="35">
        <v>40451</v>
      </c>
      <c r="C15" s="8">
        <v>287303.91130000004</v>
      </c>
      <c r="D15" s="8">
        <v>105830.9005</v>
      </c>
      <c r="E15" s="8">
        <v>189451.1404</v>
      </c>
      <c r="F15" s="8">
        <v>198431.11939999997</v>
      </c>
      <c r="G15" s="8">
        <v>106671.98409999999</v>
      </c>
      <c r="H15" s="30">
        <v>0.1224402180657449</v>
      </c>
    </row>
    <row r="16" spans="2:8">
      <c r="B16" s="35">
        <v>40543</v>
      </c>
      <c r="C16" s="8">
        <v>287246.47760000004</v>
      </c>
      <c r="D16" s="8">
        <v>111311.1001</v>
      </c>
      <c r="E16" s="8">
        <v>194133.89559999999</v>
      </c>
      <c r="F16" s="8">
        <v>206796.33416999999</v>
      </c>
      <c r="G16" s="8">
        <v>111953.5509</v>
      </c>
      <c r="H16" s="30">
        <v>0.10958263316514039</v>
      </c>
    </row>
    <row r="17" spans="2:8">
      <c r="B17" s="35">
        <v>40633</v>
      </c>
      <c r="C17" s="8">
        <v>297951.80660000001</v>
      </c>
      <c r="D17" s="8">
        <v>115364.6394</v>
      </c>
      <c r="E17" s="8">
        <v>193312.44899999999</v>
      </c>
      <c r="F17" s="8">
        <v>210969.04699999999</v>
      </c>
      <c r="G17" s="8">
        <v>112632.92690000001</v>
      </c>
      <c r="H17" s="30">
        <v>9.967714806387673E-2</v>
      </c>
    </row>
    <row r="18" spans="2:8">
      <c r="B18" s="35">
        <v>40724</v>
      </c>
      <c r="C18" s="8">
        <v>299260.41980000003</v>
      </c>
      <c r="D18" s="8">
        <v>117912.5803</v>
      </c>
      <c r="E18" s="8">
        <v>189119.47899999999</v>
      </c>
      <c r="F18" s="8">
        <v>211091.22858999998</v>
      </c>
      <c r="G18" s="8">
        <v>111481.81600000001</v>
      </c>
      <c r="H18" s="30">
        <v>9.6409563256116826E-2</v>
      </c>
    </row>
    <row r="19" spans="2:8">
      <c r="B19" s="35">
        <v>40816</v>
      </c>
      <c r="C19" s="8">
        <v>303723.86469999998</v>
      </c>
      <c r="D19" s="8">
        <v>118627.105</v>
      </c>
      <c r="E19" s="8">
        <v>180929.6839</v>
      </c>
      <c r="F19" s="8">
        <v>206686.72875000001</v>
      </c>
      <c r="G19" s="8">
        <v>108202.2543</v>
      </c>
      <c r="H19" s="30">
        <v>3.4337002077787337E-2</v>
      </c>
    </row>
    <row r="20" spans="2:8">
      <c r="B20" s="35">
        <v>40908</v>
      </c>
      <c r="C20" s="8">
        <v>306732.78710000002</v>
      </c>
      <c r="D20" s="8">
        <v>124427.3787</v>
      </c>
      <c r="E20" s="8">
        <v>181513.26699999999</v>
      </c>
      <c r="F20" s="8">
        <v>213753.67724000002</v>
      </c>
      <c r="G20" s="8">
        <v>112322.0698</v>
      </c>
      <c r="H20" s="30">
        <v>2.996113926499544E-2</v>
      </c>
    </row>
    <row r="21" spans="2:8">
      <c r="B21" s="35">
        <v>40999</v>
      </c>
      <c r="C21" s="8">
        <v>309962.47399999999</v>
      </c>
      <c r="D21" s="8">
        <v>132054.7592</v>
      </c>
      <c r="E21" s="8">
        <v>185709.52350000001</v>
      </c>
      <c r="F21" s="8">
        <v>222700.19572999998</v>
      </c>
      <c r="G21" s="8">
        <v>116565.9139</v>
      </c>
      <c r="H21" s="30">
        <v>3.9519219001484363E-2</v>
      </c>
    </row>
    <row r="22" spans="2:8">
      <c r="B22" s="35">
        <v>41090</v>
      </c>
      <c r="C22" s="8">
        <v>310726.9143</v>
      </c>
      <c r="D22" s="8">
        <v>135214.07640000002</v>
      </c>
      <c r="E22" s="8">
        <v>181915.64980000001</v>
      </c>
      <c r="F22" s="8">
        <v>223429.17942</v>
      </c>
      <c r="G22" s="8">
        <v>115477.61140000001</v>
      </c>
      <c r="H22" s="30">
        <v>4.0800209140551491E-2</v>
      </c>
    </row>
    <row r="23" spans="2:8">
      <c r="B23" s="35">
        <v>41182</v>
      </c>
      <c r="C23" s="8">
        <v>321359.40980000002</v>
      </c>
      <c r="D23" s="8">
        <v>144631.96419999999</v>
      </c>
      <c r="E23" s="8">
        <v>188240.89490000001</v>
      </c>
      <c r="F23" s="8">
        <v>234952.14215</v>
      </c>
      <c r="G23" s="8">
        <v>121690.5257</v>
      </c>
      <c r="H23" s="30">
        <v>0.10096750796317022</v>
      </c>
    </row>
    <row r="24" spans="2:8">
      <c r="B24" s="35">
        <v>41274</v>
      </c>
      <c r="C24" s="8">
        <v>332917.72730000003</v>
      </c>
      <c r="D24" s="8">
        <v>153936.53810000001</v>
      </c>
      <c r="E24" s="8">
        <v>190777.33480000001</v>
      </c>
      <c r="F24" s="8">
        <v>244320.99500999998</v>
      </c>
      <c r="G24" s="8">
        <v>126816.06200000001</v>
      </c>
      <c r="H24" s="30">
        <v>0.1171979477934153</v>
      </c>
    </row>
    <row r="25" spans="2:8">
      <c r="B25" s="35">
        <v>41364</v>
      </c>
      <c r="C25" s="8">
        <v>329239.93369999999</v>
      </c>
      <c r="D25" s="8">
        <v>158908.99969999999</v>
      </c>
      <c r="E25" s="8">
        <v>194876.96269999997</v>
      </c>
      <c r="F25" s="8">
        <v>252004.74169</v>
      </c>
      <c r="G25" s="8">
        <v>129900.283</v>
      </c>
      <c r="H25" s="30">
        <v>0.10128105167073409</v>
      </c>
    </row>
    <row r="26" spans="2:8">
      <c r="B26" s="35">
        <v>41455</v>
      </c>
      <c r="C26" s="8">
        <v>330013.72619999998</v>
      </c>
      <c r="D26" s="8">
        <v>165382.7634</v>
      </c>
      <c r="E26" s="8">
        <v>195668.63319999998</v>
      </c>
      <c r="F26" s="8">
        <v>257849.02739999996</v>
      </c>
      <c r="G26" s="8">
        <v>131391.46359999999</v>
      </c>
      <c r="H26" s="30">
        <v>0.11744567367941472</v>
      </c>
    </row>
    <row r="27" spans="2:8">
      <c r="B27" s="35">
        <v>41547</v>
      </c>
      <c r="C27" s="8">
        <v>335261.12160000001</v>
      </c>
      <c r="D27" s="8">
        <v>175280.47940000001</v>
      </c>
      <c r="E27" s="8">
        <v>200367.04550000001</v>
      </c>
      <c r="F27" s="8">
        <v>269033.00893999997</v>
      </c>
      <c r="G27" s="8">
        <v>136805.28450000001</v>
      </c>
      <c r="H27" s="30">
        <v>0.10473303802583378</v>
      </c>
    </row>
    <row r="28" spans="2:8">
      <c r="B28" s="35">
        <v>41639</v>
      </c>
      <c r="C28" s="8">
        <v>347555.45110000001</v>
      </c>
      <c r="D28" s="8">
        <v>185635.5269</v>
      </c>
      <c r="E28" s="8">
        <v>204663.0165</v>
      </c>
      <c r="F28" s="8">
        <v>279142.36066000001</v>
      </c>
      <c r="G28" s="8">
        <v>142912.91140000001</v>
      </c>
      <c r="H28" s="30">
        <v>0.10597247408752986</v>
      </c>
    </row>
    <row r="29" spans="2:8">
      <c r="B29" s="35">
        <v>41729</v>
      </c>
      <c r="C29" s="8">
        <v>353841.2366</v>
      </c>
      <c r="D29" s="8">
        <v>194503.56580000001</v>
      </c>
      <c r="E29" s="8">
        <v>207855.44769999999</v>
      </c>
      <c r="F29" s="8">
        <v>286937.67133000004</v>
      </c>
      <c r="G29" s="8">
        <v>147050.78959999999</v>
      </c>
      <c r="H29" s="30">
        <v>0.11762057781839941</v>
      </c>
    </row>
    <row r="30" spans="2:8">
      <c r="B30" s="35">
        <v>41820</v>
      </c>
      <c r="C30" s="8">
        <v>367347.10930000001</v>
      </c>
      <c r="D30" s="8">
        <v>204231.2886</v>
      </c>
      <c r="E30" s="8">
        <v>209018.82519999999</v>
      </c>
      <c r="F30" s="8">
        <v>293685.09902999998</v>
      </c>
      <c r="G30" s="8">
        <v>150456.91140000001</v>
      </c>
      <c r="H30" s="30">
        <v>0.13369700007570229</v>
      </c>
    </row>
    <row r="31" spans="2:8">
      <c r="B31" s="35">
        <v>41912</v>
      </c>
      <c r="C31" s="8">
        <v>376835.8101</v>
      </c>
      <c r="D31" s="8">
        <v>214231.40580000001</v>
      </c>
      <c r="E31" s="8">
        <v>212122.61219999997</v>
      </c>
      <c r="F31" s="8">
        <v>302166.65136000002</v>
      </c>
      <c r="G31" s="8">
        <v>155186.36410000001</v>
      </c>
      <c r="H31" s="30">
        <v>0.12876319466586206</v>
      </c>
    </row>
    <row r="32" spans="2:8">
      <c r="B32" s="35">
        <v>42004</v>
      </c>
      <c r="C32" s="8">
        <v>379149.74729999999</v>
      </c>
      <c r="D32" s="8">
        <v>220941.60159999999</v>
      </c>
      <c r="E32" s="8">
        <v>211145.90419999999</v>
      </c>
      <c r="F32" s="8">
        <v>306088.45713</v>
      </c>
      <c r="G32" s="8">
        <v>157811.40590000001</v>
      </c>
      <c r="H32" s="30">
        <v>9.9342123467757837E-2</v>
      </c>
    </row>
    <row r="33" spans="2:8">
      <c r="B33" s="35">
        <v>42094</v>
      </c>
      <c r="C33" s="8">
        <v>407766.8518</v>
      </c>
      <c r="D33" s="8">
        <v>238480.1029</v>
      </c>
      <c r="E33" s="8">
        <v>217541.26209999999</v>
      </c>
      <c r="F33" s="8">
        <v>320021.05319999997</v>
      </c>
      <c r="G33" s="8">
        <v>165379.12330000001</v>
      </c>
      <c r="H33" s="30">
        <v>0.13359199326668136</v>
      </c>
    </row>
    <row r="34" spans="2:8">
      <c r="B34" s="35">
        <v>42185</v>
      </c>
      <c r="C34" s="8">
        <v>377998.90980000002</v>
      </c>
      <c r="D34" s="8">
        <v>238584.0471</v>
      </c>
      <c r="E34" s="8">
        <v>213964.644</v>
      </c>
      <c r="F34" s="8">
        <v>323046.98601999995</v>
      </c>
      <c r="G34" s="8">
        <v>164673.63009999998</v>
      </c>
      <c r="H34" s="30">
        <v>7.6366446774491115E-2</v>
      </c>
    </row>
    <row r="35" spans="2:8">
      <c r="B35" s="35">
        <v>42277</v>
      </c>
      <c r="C35" s="8">
        <v>375003.67099999997</v>
      </c>
      <c r="D35" s="8">
        <v>240239.99469999998</v>
      </c>
      <c r="E35" s="8">
        <v>210631.44880000001</v>
      </c>
      <c r="F35" s="8">
        <v>321958.36811000004</v>
      </c>
      <c r="G35" s="8">
        <v>164024.89480000001</v>
      </c>
      <c r="H35" s="30">
        <v>4.0709075548020168E-2</v>
      </c>
    </row>
    <row r="36" spans="2:8">
      <c r="B36" s="35">
        <v>42369</v>
      </c>
      <c r="C36" s="8">
        <v>394009.2611</v>
      </c>
      <c r="D36" s="8">
        <v>250710.29990000001</v>
      </c>
      <c r="E36" s="8">
        <v>212571.18549999999</v>
      </c>
      <c r="F36" s="8">
        <v>330789.84568000003</v>
      </c>
      <c r="G36" s="8">
        <v>169409.67259999999</v>
      </c>
      <c r="H36" s="30">
        <v>6.4583759352828896E-2</v>
      </c>
    </row>
    <row r="37" spans="2:8">
      <c r="B37" s="35">
        <v>42460</v>
      </c>
      <c r="C37" s="8">
        <v>399560.39250000002</v>
      </c>
      <c r="D37" s="8">
        <v>256138.45180000001</v>
      </c>
      <c r="E37" s="8">
        <v>210717.21159999998</v>
      </c>
      <c r="F37" s="8">
        <v>332791.96931999997</v>
      </c>
      <c r="G37" s="8">
        <v>169965.76509999999</v>
      </c>
      <c r="H37" s="30">
        <v>1.4812903164040048E-2</v>
      </c>
    </row>
    <row r="38" spans="2:8">
      <c r="B38" s="35">
        <v>42551</v>
      </c>
      <c r="C38" s="8">
        <v>407029.11930000002</v>
      </c>
      <c r="D38" s="8">
        <v>266330.1422</v>
      </c>
      <c r="E38" s="8">
        <v>212719.12840000002</v>
      </c>
      <c r="F38" s="8">
        <v>339548.34499999997</v>
      </c>
      <c r="G38" s="8">
        <v>173857.08960000001</v>
      </c>
      <c r="H38" s="30">
        <v>6.1607802138772261E-2</v>
      </c>
    </row>
    <row r="39" spans="2:8">
      <c r="B39" s="35">
        <v>42643</v>
      </c>
      <c r="C39" s="8">
        <v>404282.93969999999</v>
      </c>
      <c r="D39" s="8">
        <v>276548.7451</v>
      </c>
      <c r="E39" s="8">
        <v>215975.35250000001</v>
      </c>
      <c r="F39" s="8">
        <v>347964.47847000003</v>
      </c>
      <c r="G39" s="8">
        <v>178395.11009999999</v>
      </c>
      <c r="H39" s="30">
        <v>8.4847762820065453E-2</v>
      </c>
    </row>
    <row r="40" spans="2:8">
      <c r="B40" s="35">
        <v>42735</v>
      </c>
      <c r="C40" s="8">
        <v>395218.35649999999</v>
      </c>
      <c r="D40" s="8">
        <v>286472.7855</v>
      </c>
      <c r="E40" s="8">
        <v>219236.83199999999</v>
      </c>
      <c r="F40" s="8">
        <v>355928.44085000001</v>
      </c>
      <c r="G40" s="8">
        <v>183799.70080000002</v>
      </c>
      <c r="H40" s="30">
        <v>6.1264417895090961E-2</v>
      </c>
    </row>
    <row r="41" spans="2:8">
      <c r="B41" s="35">
        <v>42825</v>
      </c>
      <c r="C41" s="8">
        <v>390378.3394</v>
      </c>
      <c r="D41" s="8">
        <v>295724.53279999999</v>
      </c>
      <c r="E41" s="8">
        <v>222912.56959999999</v>
      </c>
      <c r="F41" s="8">
        <v>363011.33436000004</v>
      </c>
      <c r="G41" s="8">
        <v>187566.4277</v>
      </c>
      <c r="H41" s="30">
        <v>6.60393984892651E-2</v>
      </c>
    </row>
    <row r="42" spans="2:8">
      <c r="B42" s="35">
        <v>42916</v>
      </c>
      <c r="C42" s="8">
        <v>391709.08139999997</v>
      </c>
      <c r="D42" s="8">
        <v>307141.43889999995</v>
      </c>
      <c r="E42" s="8">
        <v>228329.728</v>
      </c>
      <c r="F42" s="8">
        <v>372231.01190999994</v>
      </c>
      <c r="G42" s="8">
        <v>192874.93900000001</v>
      </c>
      <c r="H42" s="30">
        <v>6.6311859476586577E-2</v>
      </c>
    </row>
    <row r="43" spans="2:8">
      <c r="B43" s="35">
        <v>43008</v>
      </c>
      <c r="C43" s="8">
        <v>402740.09260000003</v>
      </c>
      <c r="D43" s="8">
        <v>321661.48670000001</v>
      </c>
      <c r="E43" s="8">
        <v>233741.4406</v>
      </c>
      <c r="F43" s="8">
        <v>382646.48222000001</v>
      </c>
      <c r="G43" s="8">
        <v>198731.4909</v>
      </c>
      <c r="H43" s="30">
        <v>8.1757374740903055E-2</v>
      </c>
    </row>
    <row r="44" spans="2:8">
      <c r="B44" s="35">
        <v>43100</v>
      </c>
      <c r="C44" s="8">
        <v>408397.18280000001</v>
      </c>
      <c r="D44" s="8">
        <v>337110.23080000002</v>
      </c>
      <c r="E44" s="8">
        <v>241863.6876</v>
      </c>
      <c r="F44" s="8">
        <v>396293.15123000002</v>
      </c>
      <c r="G44" s="8">
        <v>206768.2071</v>
      </c>
      <c r="H44" s="30">
        <v>0.10396398019830277</v>
      </c>
    </row>
    <row r="45" spans="2:8">
      <c r="B45" s="35">
        <v>43190</v>
      </c>
      <c r="C45" s="8">
        <v>408963.35080000001</v>
      </c>
      <c r="D45" s="8">
        <v>344950.85560000001</v>
      </c>
      <c r="E45" s="8">
        <v>243400.80840000001</v>
      </c>
      <c r="F45" s="8">
        <v>402045.84957000002</v>
      </c>
      <c r="G45" s="8">
        <v>207767.02919999999</v>
      </c>
      <c r="H45" s="30">
        <v>0.10107932081338422</v>
      </c>
    </row>
    <row r="46" spans="2:8">
      <c r="B46" s="35">
        <v>43281</v>
      </c>
      <c r="C46" s="8">
        <v>404980.35939999996</v>
      </c>
      <c r="D46" s="8">
        <v>356723.50930000003</v>
      </c>
      <c r="E46" s="8">
        <v>247271.37700000001</v>
      </c>
      <c r="F46" s="8">
        <v>412065.08269000001</v>
      </c>
      <c r="G46" s="8">
        <v>212149.5313</v>
      </c>
      <c r="H46" s="30">
        <v>9.4421338584108616E-2</v>
      </c>
    </row>
    <row r="47" spans="2:8">
      <c r="B47" s="35">
        <v>43373</v>
      </c>
      <c r="C47" s="8">
        <v>407549.50569999998</v>
      </c>
      <c r="D47" s="8">
        <v>373583.02989999996</v>
      </c>
      <c r="E47" s="8">
        <v>254365.58130000002</v>
      </c>
      <c r="F47" s="8">
        <v>424811.46448999998</v>
      </c>
      <c r="G47" s="8">
        <v>219817.2145</v>
      </c>
      <c r="H47" s="30">
        <v>9.1330877271235122E-2</v>
      </c>
    </row>
    <row r="48" spans="2:8">
      <c r="B48" s="35">
        <v>43465</v>
      </c>
      <c r="C48" s="8">
        <v>392610.34988400002</v>
      </c>
      <c r="D48" s="8">
        <v>369066.72117900004</v>
      </c>
      <c r="E48" s="8">
        <v>247165.54739300002</v>
      </c>
      <c r="F48" s="8">
        <v>415663.94227</v>
      </c>
      <c r="G48" s="8">
        <v>214152.189889</v>
      </c>
      <c r="H48" s="30">
        <v>3.0322753283878345E-2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>
      <selection activeCell="B3" sqref="B3:E12"/>
    </sheetView>
  </sheetViews>
  <sheetFormatPr defaultRowHeight="12.75"/>
  <cols>
    <col min="2" max="5" width="18.140625" customWidth="1"/>
  </cols>
  <sheetData>
    <row r="2" spans="2:5" ht="38.25">
      <c r="B2" s="1"/>
      <c r="C2" s="2" t="s">
        <v>25</v>
      </c>
      <c r="D2" s="2" t="s">
        <v>26</v>
      </c>
      <c r="E2" s="2" t="s">
        <v>27</v>
      </c>
    </row>
    <row r="3" spans="2:5">
      <c r="B3" s="26">
        <v>42643</v>
      </c>
      <c r="C3" s="28">
        <v>-0.10880000000000012</v>
      </c>
      <c r="D3" s="28">
        <v>-0.21870000000000073</v>
      </c>
      <c r="E3" s="27">
        <v>-0.32750000000000085</v>
      </c>
    </row>
    <row r="4" spans="2:5">
      <c r="B4" s="26">
        <v>42735</v>
      </c>
      <c r="C4" s="28">
        <v>0.33759999999999996</v>
      </c>
      <c r="D4" s="28">
        <v>-0.35359999999999991</v>
      </c>
      <c r="E4" s="27">
        <v>-1.5999999999999959E-2</v>
      </c>
    </row>
    <row r="5" spans="2:5">
      <c r="B5" s="26">
        <v>42825</v>
      </c>
      <c r="C5" s="28">
        <v>0.89480000000000026</v>
      </c>
      <c r="D5" s="28">
        <v>-0.25849999999999951</v>
      </c>
      <c r="E5" s="27">
        <v>0.63630000000000075</v>
      </c>
    </row>
    <row r="6" spans="2:5">
      <c r="B6" s="26">
        <v>42916</v>
      </c>
      <c r="C6" s="28">
        <v>0.35700000000000004</v>
      </c>
      <c r="D6" s="28">
        <v>-1.2885000000000022</v>
      </c>
      <c r="E6" s="27">
        <v>-0.93150000000000222</v>
      </c>
    </row>
    <row r="7" spans="2:5">
      <c r="B7" s="26">
        <v>43008</v>
      </c>
      <c r="C7" s="28">
        <v>0.10140000000000006</v>
      </c>
      <c r="D7" s="28">
        <v>-0.5761999999999976</v>
      </c>
      <c r="E7" s="27">
        <v>-0.47479999999999756</v>
      </c>
    </row>
    <row r="8" spans="2:5">
      <c r="B8" s="26">
        <v>43100</v>
      </c>
      <c r="C8" s="28">
        <v>0.13749999999999996</v>
      </c>
      <c r="D8" s="28">
        <v>8.9199999999999835E-2</v>
      </c>
      <c r="E8" s="27">
        <v>0.22669999999999979</v>
      </c>
    </row>
    <row r="9" spans="2:5">
      <c r="B9" s="26">
        <v>43190</v>
      </c>
      <c r="C9" s="28">
        <v>3.1698</v>
      </c>
      <c r="D9" s="28">
        <v>-3.9425000000000008</v>
      </c>
      <c r="E9" s="27">
        <v>-0.77270000000000083</v>
      </c>
    </row>
    <row r="10" spans="2:5">
      <c r="B10" s="26">
        <v>43281</v>
      </c>
      <c r="C10" s="28">
        <v>2.5137</v>
      </c>
      <c r="D10" s="28">
        <v>-0.27760000000000035</v>
      </c>
      <c r="E10" s="27">
        <v>2.2360999999999995</v>
      </c>
    </row>
    <row r="11" spans="2:5">
      <c r="B11" s="26">
        <v>43373</v>
      </c>
      <c r="C11" s="28">
        <v>2.2245999999999997</v>
      </c>
      <c r="D11" s="28">
        <v>-2.8699999999997977E-2</v>
      </c>
      <c r="E11" s="27">
        <v>2.1959000000000017</v>
      </c>
    </row>
    <row r="12" spans="2:5">
      <c r="B12" s="26">
        <v>43465</v>
      </c>
      <c r="C12" s="28">
        <v>4.9952000000000005</v>
      </c>
      <c r="D12" s="28">
        <v>-0.99850000000000283</v>
      </c>
      <c r="E12" s="27">
        <v>3.9966999999999979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workbookViewId="0">
      <selection activeCell="B3" sqref="B3:D12"/>
    </sheetView>
  </sheetViews>
  <sheetFormatPr defaultRowHeight="12.75"/>
  <cols>
    <col min="2" max="4" width="20.7109375" customWidth="1"/>
  </cols>
  <sheetData>
    <row r="2" spans="1:4" ht="25.5">
      <c r="B2" s="31" t="s">
        <v>7</v>
      </c>
      <c r="C2" s="31" t="s">
        <v>28</v>
      </c>
      <c r="D2" s="31" t="s">
        <v>6</v>
      </c>
    </row>
    <row r="3" spans="1:4">
      <c r="B3" s="32">
        <v>42643</v>
      </c>
      <c r="C3" s="29">
        <v>24.092477954679815</v>
      </c>
      <c r="D3" s="29">
        <v>14.534794854331178</v>
      </c>
    </row>
    <row r="4" spans="1:4">
      <c r="B4" s="32">
        <v>42735</v>
      </c>
      <c r="C4" s="29">
        <v>25.009141951221725</v>
      </c>
      <c r="D4" s="29">
        <v>14.851695973907391</v>
      </c>
    </row>
    <row r="5" spans="1:4">
      <c r="B5" s="32">
        <v>42825</v>
      </c>
      <c r="C5" s="29">
        <v>24.9985059147266</v>
      </c>
      <c r="D5" s="29">
        <v>15.284386570897121</v>
      </c>
    </row>
    <row r="6" spans="1:4">
      <c r="B6" s="32">
        <v>42916</v>
      </c>
      <c r="C6" s="29">
        <v>24.681726011115327</v>
      </c>
      <c r="D6" s="29">
        <v>15.143933805779449</v>
      </c>
    </row>
    <row r="7" spans="1:4">
      <c r="B7" s="32">
        <v>43008</v>
      </c>
      <c r="C7" s="29">
        <v>25.480490939355406</v>
      </c>
      <c r="D7" s="29">
        <v>15.475378609154324</v>
      </c>
    </row>
    <row r="8" spans="1:4">
      <c r="A8" s="7"/>
      <c r="B8" s="32">
        <v>43100</v>
      </c>
      <c r="C8" s="29">
        <v>25.632136658761851</v>
      </c>
      <c r="D8" s="29">
        <v>15.986878148725561</v>
      </c>
    </row>
    <row r="9" spans="1:4">
      <c r="B9" s="32">
        <v>43190</v>
      </c>
      <c r="C9" s="29">
        <v>26.261405095740447</v>
      </c>
      <c r="D9" s="29">
        <v>15.932175178190489</v>
      </c>
    </row>
    <row r="10" spans="1:4">
      <c r="B10" s="32">
        <v>43281</v>
      </c>
      <c r="C10" s="29">
        <v>27.502195885285246</v>
      </c>
      <c r="D10" s="29">
        <v>16.888750339923988</v>
      </c>
    </row>
    <row r="11" spans="1:4">
      <c r="B11" s="32">
        <v>43373</v>
      </c>
      <c r="C11" s="29">
        <v>28.11126920796827</v>
      </c>
      <c r="D11" s="29">
        <v>17.585309455172229</v>
      </c>
    </row>
    <row r="12" spans="1:4">
      <c r="B12" s="32">
        <v>43465</v>
      </c>
      <c r="C12" s="29">
        <v>28.619623393915766</v>
      </c>
      <c r="D12" s="29">
        <v>17.159729313770836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B2:K34"/>
  <sheetViews>
    <sheetView showGridLines="0" workbookViewId="0">
      <selection activeCell="E46" sqref="E46"/>
    </sheetView>
  </sheetViews>
  <sheetFormatPr defaultColWidth="11.7109375" defaultRowHeight="12.75"/>
  <sheetData>
    <row r="2" spans="2:11" s="4" customFormat="1" ht="25.5">
      <c r="B2" s="9" t="s">
        <v>9</v>
      </c>
      <c r="C2" s="9" t="str" vm="3">
        <f>CUBESET("dwh-olap_olap FundDb Fact","[DimFundCatalog].[InvestmentHierarchy].[InvestmentGroup].&amp;[A02]","אגח מדינה")</f>
        <v>אגח מדינה</v>
      </c>
      <c r="D2" s="9" t="str" vm="7">
        <f>CUBESET("dwh-olap_olap FundDb Fact","[DimFundCatalog].[InvestmentHierarchy].[InvestmentGroup].&amp;[A03]","אגח שקליות בארץ")</f>
        <v>אגח שקליות בארץ</v>
      </c>
      <c r="E2" s="9" t="str" vm="1">
        <f>CUBESET("dwh-olap_olap FundDb Fact","[DimFundCatalog].[InvestmentHierarchy].[InvestmentGroup].&amp;[A15]","אגח חברות בארץ")</f>
        <v>אגח חברות בארץ</v>
      </c>
      <c r="F2" s="9" t="str" vm="5">
        <f>CUBESET("dwh-olap_olap FundDb Fact","[DimFundCatalog].[InvestmentHierarchy].[InvestmentGroup].&amp;[A14]","אגח כללי בארץ")</f>
        <v>אגח כללי בארץ</v>
      </c>
      <c r="G2" s="9" t="str" vm="6">
        <f>CUBESET("dwh-olap_olap FundDb Fact","[DimFundCatalog].[InvestmentHierarchy].[InvestmentGroup].&amp;[A04]","אגח חול")</f>
        <v>אגח חול</v>
      </c>
      <c r="H2" s="9" t="str" vm="2">
        <f>CUBESET("dwh-olap_olap FundDb Fact","{[DimFundCatalog].[InvestmentHierarchy].[InvestmentGroup].&amp;[A07],[DimFundCatalog].[InvestmentHierarchy].[InvestmentGroup].&amp;[A08]}","מניות בארץ+חול")</f>
        <v>מניות בארץ+חול</v>
      </c>
      <c r="I2" s="9" t="str" vm="4">
        <f>CUBESET("dwh-olap_olap FundDb Fact","[DimFundCatalog].[InvestmentHierarchy].[InvestmentGroup].&amp;[A05]","כספיות שקליות")</f>
        <v>כספיות שקליות</v>
      </c>
      <c r="J2" s="9" t="s">
        <v>10</v>
      </c>
      <c r="K2" s="9" t="s">
        <v>11</v>
      </c>
    </row>
    <row r="3" spans="2:11">
      <c r="B3" s="10">
        <v>41912</v>
      </c>
      <c r="C3" s="11">
        <v>4789.5033926300011</v>
      </c>
      <c r="D3" s="11">
        <v>323.72440000000142</v>
      </c>
      <c r="E3" s="11">
        <v>-2674.8991140800008</v>
      </c>
      <c r="F3" s="11">
        <v>2644.7737000000006</v>
      </c>
      <c r="G3" s="11">
        <v>1078.6124999999997</v>
      </c>
      <c r="H3" s="11">
        <v>796.58382773999915</v>
      </c>
      <c r="I3" s="11">
        <v>-625.1648018100019</v>
      </c>
      <c r="J3" s="11">
        <v>-103.54820000000018</v>
      </c>
      <c r="K3" s="11">
        <v>6229.5857044799995</v>
      </c>
    </row>
    <row r="4" spans="2:11">
      <c r="B4" s="10">
        <v>42004</v>
      </c>
      <c r="C4" s="11">
        <v>328.61029919999999</v>
      </c>
      <c r="D4" s="11">
        <v>-1783.99578883</v>
      </c>
      <c r="E4" s="11">
        <v>-3252.1909352100001</v>
      </c>
      <c r="F4" s="11">
        <v>-447.56537732999988</v>
      </c>
      <c r="G4" s="11">
        <v>3029.9623999999999</v>
      </c>
      <c r="H4" s="11">
        <v>196.95774123999954</v>
      </c>
      <c r="I4" s="11">
        <v>-4081.3857965999978</v>
      </c>
      <c r="J4" s="11">
        <v>-279.94595600000048</v>
      </c>
      <c r="K4" s="11">
        <v>-6289.5534135299995</v>
      </c>
    </row>
    <row r="5" spans="2:11">
      <c r="B5" s="10">
        <v>42094</v>
      </c>
      <c r="C5" s="11">
        <v>3306.1793501659981</v>
      </c>
      <c r="D5" s="11">
        <v>-436.40677556999924</v>
      </c>
      <c r="E5" s="11">
        <v>-1633.45499002</v>
      </c>
      <c r="F5" s="11">
        <v>4141.1769363500007</v>
      </c>
      <c r="G5" s="11">
        <v>1963.4665021599997</v>
      </c>
      <c r="H5" s="11">
        <v>1630.0819331200003</v>
      </c>
      <c r="I5" s="11">
        <v>-14719.81595231</v>
      </c>
      <c r="J5" s="11">
        <v>-316.20970000000034</v>
      </c>
      <c r="K5" s="11">
        <v>-6064.9826961040008</v>
      </c>
    </row>
    <row r="6" spans="2:11">
      <c r="B6" s="10">
        <v>42185</v>
      </c>
      <c r="C6" s="11">
        <v>-1985.1257663800004</v>
      </c>
      <c r="D6" s="11">
        <v>-2209.7768142299988</v>
      </c>
      <c r="E6" s="11">
        <v>-762.44996200000014</v>
      </c>
      <c r="F6" s="11">
        <v>575.55956814000308</v>
      </c>
      <c r="G6" s="11">
        <v>209.92150000000041</v>
      </c>
      <c r="H6" s="11">
        <v>996.15150000000096</v>
      </c>
      <c r="I6" s="11">
        <v>-6411.3655439100003</v>
      </c>
      <c r="J6" s="11">
        <v>-25.419700000000375</v>
      </c>
      <c r="K6" s="11">
        <v>-9612.5052183799944</v>
      </c>
    </row>
    <row r="7" spans="2:11">
      <c r="B7" s="10">
        <v>42277</v>
      </c>
      <c r="C7" s="11">
        <v>-4918.903781</v>
      </c>
      <c r="D7" s="11">
        <v>261.91463800000065</v>
      </c>
      <c r="E7" s="11">
        <v>136.80090400000046</v>
      </c>
      <c r="F7" s="11">
        <v>-1748.2242769999998</v>
      </c>
      <c r="G7" s="11">
        <v>-924.66630000000009</v>
      </c>
      <c r="H7" s="11">
        <v>-235.78679999999918</v>
      </c>
      <c r="I7" s="11">
        <v>-2072.2858573899998</v>
      </c>
      <c r="J7" s="11">
        <v>-88.78585700000076</v>
      </c>
      <c r="K7" s="11">
        <v>-9589.9373303899974</v>
      </c>
    </row>
    <row r="8" spans="2:11">
      <c r="B8" s="10">
        <v>42369</v>
      </c>
      <c r="C8" s="11">
        <v>-4587.1562889900015</v>
      </c>
      <c r="D8" s="11">
        <v>236.81759593000075</v>
      </c>
      <c r="E8" s="11">
        <v>687.53175620000025</v>
      </c>
      <c r="F8" s="11">
        <v>-980.35429191999981</v>
      </c>
      <c r="G8" s="11">
        <v>-1016.5932999999993</v>
      </c>
      <c r="H8" s="11">
        <v>-18.608145000000555</v>
      </c>
      <c r="I8" s="11">
        <v>-2965.90113931</v>
      </c>
      <c r="J8" s="11">
        <v>241.50349999999526</v>
      </c>
      <c r="K8" s="11">
        <v>-8402.7603130900061</v>
      </c>
    </row>
    <row r="9" spans="2:11">
      <c r="B9" s="10">
        <v>42460</v>
      </c>
      <c r="C9" s="11">
        <v>-3543.9216720499999</v>
      </c>
      <c r="D9" s="11">
        <v>-37.971825999999233</v>
      </c>
      <c r="E9" s="11">
        <v>-3.4705063799994531</v>
      </c>
      <c r="F9" s="11">
        <v>-4779.057119719997</v>
      </c>
      <c r="G9" s="11">
        <v>-282.95899500000002</v>
      </c>
      <c r="H9" s="11">
        <v>-695.11802860999956</v>
      </c>
      <c r="I9" s="11">
        <v>-2325.1651000000002</v>
      </c>
      <c r="J9" s="11">
        <v>29.069087779997062</v>
      </c>
      <c r="K9" s="11">
        <v>-11638.594159979997</v>
      </c>
    </row>
    <row r="10" spans="2:11">
      <c r="B10" s="10">
        <v>42551</v>
      </c>
      <c r="C10" s="11">
        <v>-753.05671314999984</v>
      </c>
      <c r="D10" s="11">
        <v>-2351.7139511200003</v>
      </c>
      <c r="E10" s="11">
        <v>1390.6864356690003</v>
      </c>
      <c r="F10" s="11">
        <v>-354.96031352999842</v>
      </c>
      <c r="G10" s="11">
        <v>-222.79479855999986</v>
      </c>
      <c r="H10" s="11">
        <v>-229.6543024099997</v>
      </c>
      <c r="I10" s="11">
        <v>-2208.9001620000004</v>
      </c>
      <c r="J10" s="11">
        <v>184.8551490699956</v>
      </c>
      <c r="K10" s="11">
        <v>-4545.5386560310026</v>
      </c>
    </row>
    <row r="11" spans="2:11">
      <c r="B11" s="10">
        <v>42643</v>
      </c>
      <c r="C11" s="11">
        <v>-687.60116381999887</v>
      </c>
      <c r="D11" s="11">
        <v>-2054.8213682850001</v>
      </c>
      <c r="E11" s="11">
        <v>1467.8328169200001</v>
      </c>
      <c r="F11" s="11">
        <v>2262.9609466099996</v>
      </c>
      <c r="G11" s="11">
        <v>-94.103800000000049</v>
      </c>
      <c r="H11" s="11">
        <v>1100.6142740100004</v>
      </c>
      <c r="I11" s="11">
        <v>-2252.7295064099999</v>
      </c>
      <c r="J11" s="11">
        <v>834.91065843999843</v>
      </c>
      <c r="K11" s="11">
        <v>577.06285746499964</v>
      </c>
    </row>
    <row r="12" spans="2:11">
      <c r="B12" s="10">
        <v>42735</v>
      </c>
      <c r="C12" s="11">
        <v>-2592.7042037500009</v>
      </c>
      <c r="D12" s="11">
        <v>-1978.9290639999997</v>
      </c>
      <c r="E12" s="11">
        <v>172.87922945000011</v>
      </c>
      <c r="F12" s="11">
        <v>1459.1564820599999</v>
      </c>
      <c r="G12" s="11">
        <v>-539.59440000000018</v>
      </c>
      <c r="H12" s="11">
        <v>595.34310213999925</v>
      </c>
      <c r="I12" s="11">
        <v>-1460.6085</v>
      </c>
      <c r="J12" s="11">
        <v>519.00095241999998</v>
      </c>
      <c r="K12" s="11">
        <v>-3825.4564016800018</v>
      </c>
    </row>
    <row r="13" spans="2:11">
      <c r="B13" s="10">
        <v>42825</v>
      </c>
      <c r="C13" s="11">
        <v>-3406.8376300600007</v>
      </c>
      <c r="D13" s="11">
        <v>-1617.2129681700001</v>
      </c>
      <c r="E13" s="11">
        <v>1961.109881319999</v>
      </c>
      <c r="F13" s="11">
        <v>6424.0429001500006</v>
      </c>
      <c r="G13" s="11">
        <v>-799.99208430999988</v>
      </c>
      <c r="H13" s="11">
        <v>1936.8485205400004</v>
      </c>
      <c r="I13" s="11">
        <v>-1891.4733249999997</v>
      </c>
      <c r="J13" s="11">
        <v>736.24109999999791</v>
      </c>
      <c r="K13" s="11">
        <v>3342.7263944699966</v>
      </c>
    </row>
    <row r="14" spans="2:11">
      <c r="B14" s="10">
        <v>42916</v>
      </c>
      <c r="C14" s="11">
        <v>-445.03992799000071</v>
      </c>
      <c r="D14" s="11">
        <v>-1000.9697472400004</v>
      </c>
      <c r="E14" s="11">
        <v>1243.1762999999999</v>
      </c>
      <c r="F14" s="11">
        <v>5111.2554869999976</v>
      </c>
      <c r="G14" s="11">
        <v>-306.59794599999981</v>
      </c>
      <c r="H14" s="11">
        <v>1490.5124604199996</v>
      </c>
      <c r="I14" s="11">
        <v>-725.02919999999995</v>
      </c>
      <c r="J14" s="11">
        <v>410.50719320000098</v>
      </c>
      <c r="K14" s="11">
        <v>5777.8146193899966</v>
      </c>
    </row>
    <row r="15" spans="2:11">
      <c r="B15" s="10">
        <v>43008</v>
      </c>
      <c r="C15" s="11">
        <v>979.42575594000004</v>
      </c>
      <c r="D15" s="11">
        <v>-92.268327700000057</v>
      </c>
      <c r="E15" s="11">
        <v>-561.19685019000087</v>
      </c>
      <c r="F15" s="11">
        <v>3104.184297719999</v>
      </c>
      <c r="G15" s="11">
        <v>309.29769999999996</v>
      </c>
      <c r="H15" s="11">
        <v>422.37669999999923</v>
      </c>
      <c r="I15" s="11">
        <v>-386.98100000000011</v>
      </c>
      <c r="J15" s="11">
        <v>287.27517799999941</v>
      </c>
      <c r="K15" s="11">
        <v>4062.1134537699963</v>
      </c>
    </row>
    <row r="16" spans="2:11">
      <c r="B16" s="10">
        <v>43100</v>
      </c>
      <c r="C16" s="11">
        <v>1490.2241830500004</v>
      </c>
      <c r="D16" s="11">
        <v>-962.54938121999965</v>
      </c>
      <c r="E16" s="11">
        <v>938.37791193999999</v>
      </c>
      <c r="F16" s="11">
        <v>4213.0943476089997</v>
      </c>
      <c r="G16" s="11">
        <v>133.49273148999993</v>
      </c>
      <c r="H16" s="11">
        <v>1134.8322163799994</v>
      </c>
      <c r="I16" s="11">
        <v>-1274.2772999999997</v>
      </c>
      <c r="J16" s="11">
        <v>578.70419999999012</v>
      </c>
      <c r="K16" s="11">
        <v>6251.8989092489901</v>
      </c>
    </row>
    <row r="17" spans="2:11">
      <c r="B17" s="10">
        <v>43190</v>
      </c>
      <c r="C17" s="11">
        <v>1431.1794286799993</v>
      </c>
      <c r="D17" s="11">
        <v>-756.51819999999998</v>
      </c>
      <c r="E17" s="11">
        <v>173.98913199999953</v>
      </c>
      <c r="F17" s="11">
        <v>-7.3734609999995682</v>
      </c>
      <c r="G17" s="11">
        <v>-242.04510000000002</v>
      </c>
      <c r="H17" s="11">
        <v>970.26350000000048</v>
      </c>
      <c r="I17" s="11">
        <v>-418.4413000000003</v>
      </c>
      <c r="J17" s="11">
        <v>962.63108599999487</v>
      </c>
      <c r="K17" s="11">
        <v>2113.6850856799942</v>
      </c>
    </row>
    <row r="18" spans="2:11">
      <c r="B18" s="10">
        <v>43281</v>
      </c>
      <c r="C18" s="11">
        <v>1264.6821009999994</v>
      </c>
      <c r="D18" s="11">
        <v>-1026.0189999999998</v>
      </c>
      <c r="E18" s="11">
        <v>-109.52139999999909</v>
      </c>
      <c r="F18" s="11">
        <v>-4485.610797999997</v>
      </c>
      <c r="G18" s="11">
        <v>-53.75330687999984</v>
      </c>
      <c r="H18" s="11">
        <v>495.53496299999955</v>
      </c>
      <c r="I18" s="11">
        <v>-183.31469600000005</v>
      </c>
      <c r="J18" s="11">
        <v>1623.786699999986</v>
      </c>
      <c r="K18" s="11">
        <v>-2474.2154368800102</v>
      </c>
    </row>
    <row r="19" spans="2:11">
      <c r="B19" s="10">
        <v>43373</v>
      </c>
      <c r="C19" s="11">
        <v>222.78663711000019</v>
      </c>
      <c r="D19" s="11">
        <v>-1377.3819370100002</v>
      </c>
      <c r="E19" s="11">
        <v>193.34709630999993</v>
      </c>
      <c r="F19" s="11">
        <v>-4098.8596699999971</v>
      </c>
      <c r="G19" s="11">
        <v>732.09699280000018</v>
      </c>
      <c r="H19" s="11">
        <v>929.26496804000044</v>
      </c>
      <c r="I19" s="11">
        <v>-9.7598000000000464</v>
      </c>
      <c r="J19" s="11">
        <v>1667.0091328499957</v>
      </c>
      <c r="K19" s="11">
        <v>-1741.4965799000011</v>
      </c>
    </row>
    <row r="20" spans="2:11">
      <c r="B20" s="10" t="s">
        <v>39</v>
      </c>
      <c r="C20" s="11">
        <v>-2001.7827999999993</v>
      </c>
      <c r="D20" s="11">
        <v>-969.17830000000049</v>
      </c>
      <c r="E20" s="11">
        <v>-937.90840000000026</v>
      </c>
      <c r="F20" s="11">
        <v>-7316.0534999999982</v>
      </c>
      <c r="G20" s="11">
        <v>200.39540000000014</v>
      </c>
      <c r="H20" s="11">
        <v>-1760.683</v>
      </c>
      <c r="I20" s="11">
        <v>2347.0985000000005</v>
      </c>
      <c r="J20" s="11">
        <v>1122.9283999999996</v>
      </c>
      <c r="K20" s="11">
        <v>-9315.1836999999996</v>
      </c>
    </row>
    <row r="21" spans="2:11">
      <c r="B21" s="12"/>
    </row>
    <row r="22" spans="2:11">
      <c r="B22" s="12"/>
    </row>
    <row r="23" spans="2:11">
      <c r="B23" s="12"/>
    </row>
    <row r="24" spans="2:11">
      <c r="B24" s="12"/>
    </row>
    <row r="25" spans="2:11">
      <c r="B25" s="12"/>
    </row>
    <row r="26" spans="2:11">
      <c r="B26" s="12"/>
    </row>
    <row r="27" spans="2:11">
      <c r="B27" s="12"/>
    </row>
    <row r="28" spans="2:11">
      <c r="B28" s="12"/>
    </row>
    <row r="29" spans="2:11">
      <c r="B29" s="12"/>
    </row>
    <row r="30" spans="2:11">
      <c r="B30" s="12"/>
    </row>
    <row r="31" spans="2:11">
      <c r="B31" s="12"/>
    </row>
    <row r="32" spans="2:11">
      <c r="B32" s="12"/>
    </row>
    <row r="33" spans="2:2">
      <c r="B33" s="12"/>
    </row>
    <row r="34" spans="2:2">
      <c r="B34" s="12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AF8094-2AE7-4EFA-BE55-8C6D138DD44B}"/>
</file>

<file path=customXml/itemProps2.xml><?xml version="1.0" encoding="utf-8"?>
<ds:datastoreItem xmlns:ds="http://schemas.openxmlformats.org/officeDocument/2006/customXml" ds:itemID="{98222921-2D8E-4E62-A90F-9D1C88DD1769}"/>
</file>

<file path=customXml/itemProps3.xml><?xml version="1.0" encoding="utf-8"?>
<ds:datastoreItem xmlns:ds="http://schemas.openxmlformats.org/officeDocument/2006/customXml" ds:itemID="{9D945DCF-C58A-4CE0-8968-E54CAA8634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data1</vt:lpstr>
      <vt:lpstr>data2</vt:lpstr>
      <vt:lpstr>data3</vt:lpstr>
      <vt:lpstr>data4</vt:lpstr>
      <vt:lpstr>data5</vt:lpstr>
      <vt:lpstr>data6</vt:lpstr>
      <vt:lpstr>data7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u03w</dc:creator>
  <cp:keywords>בנק-ישראל-בלמס</cp:keywords>
  <cp:lastModifiedBy>הדר גוטסמן</cp:lastModifiedBy>
  <dcterms:created xsi:type="dcterms:W3CDTF">2012-09-10T09:09:34Z</dcterms:created>
  <dcterms:modified xsi:type="dcterms:W3CDTF">2019-03-18T12:43:29Z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  <property fmtid="{D5CDD505-2E9C-101B-9397-08002B2CF9AE}" pid="4" name="ContentTypeId">
    <vt:lpwstr>0x0101000644CCD52964FE4BBD8AB8E0B060EA47</vt:lpwstr>
  </property>
</Properties>
</file>