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50"/>
  </bookViews>
  <sheets>
    <sheet name="תרשים 1" sheetId="3" r:id="rId1"/>
    <sheet name="תרשים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3" l="1"/>
  <c r="W22" i="3"/>
  <c r="V22" i="3"/>
  <c r="U22" i="3"/>
  <c r="T22" i="3"/>
  <c r="S22" i="3"/>
  <c r="R22" i="3"/>
  <c r="Q22" i="3"/>
  <c r="P22" i="3"/>
  <c r="O22" i="3"/>
  <c r="N22" i="3"/>
  <c r="M22" i="3"/>
  <c r="L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F17" i="2" l="1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G16" i="2" l="1"/>
  <c r="G17" i="2"/>
  <c r="G15" i="2"/>
</calcChain>
</file>

<file path=xl/sharedStrings.xml><?xml version="1.0" encoding="utf-8"?>
<sst xmlns="http://schemas.openxmlformats.org/spreadsheetml/2006/main" count="54" uniqueCount="42">
  <si>
    <t>אוקטובר</t>
  </si>
  <si>
    <t>סה"כ לא מועסק</t>
  </si>
  <si>
    <t>סה"כ נעדר קורונה</t>
  </si>
  <si>
    <t>סה"כ מתייאש</t>
  </si>
  <si>
    <t>מספרים</t>
  </si>
  <si>
    <t>חמישון 1</t>
  </si>
  <si>
    <t>חמישון 2</t>
  </si>
  <si>
    <t>חמישון 3</t>
  </si>
  <si>
    <t>חמישון 4</t>
  </si>
  <si>
    <t>חמישון 5</t>
  </si>
  <si>
    <t>בלתי מועסקים</t>
  </si>
  <si>
    <t>נעדרים זמנית מעבודתם כל השבוע בגלל סיבות הקשורות בקורונה</t>
  </si>
  <si>
    <t>לא משתתפים בכח העבודה שהפסיקו לעבוד בגלל פיטורים או סגירת מקום העבודה מאז מרץ</t>
  </si>
  <si>
    <t>שיעור על חמישון בקבוצה</t>
  </si>
  <si>
    <t>סה"כ (בדיקה)</t>
  </si>
  <si>
    <t>בני 15 ומעלה, נתונים מקוריים</t>
  </si>
  <si>
    <t>ספט-20 מחצית I</t>
  </si>
  <si>
    <t>אוק-20 מחצית II</t>
  </si>
  <si>
    <t>אוק-20 מחצית I</t>
  </si>
  <si>
    <t>ספט-20 מחצית II</t>
  </si>
  <si>
    <t>אוג-20 מחצית II</t>
  </si>
  <si>
    <t>אוג-20 מחצית I</t>
  </si>
  <si>
    <t>יולי-20 מחצית II</t>
  </si>
  <si>
    <t>יולי-20 מחצית I</t>
  </si>
  <si>
    <t>יוני-20 מחצית II</t>
  </si>
  <si>
    <t>יוני-20 מחצית I</t>
  </si>
  <si>
    <t>מאי-20 מחצית II</t>
  </si>
  <si>
    <t>מאי-20 מחצית I</t>
  </si>
  <si>
    <t>בני 15 ומעלה</t>
  </si>
  <si>
    <t>בכוח העבודה</t>
  </si>
  <si>
    <t>מועסקים</t>
  </si>
  <si>
    <t>עבדו השבוע</t>
  </si>
  <si>
    <t>נעדרו זמנית מעבודתם כל השבוע</t>
  </si>
  <si>
    <t>נעדרו זמנית בגלל סיבות הקשורות בקורונה</t>
  </si>
  <si>
    <t>אינם בכוח העבודה</t>
  </si>
  <si>
    <t>הפסיקו לעבוד בגלל פיטורים או סגירת מקום העבודה ממרץ 2020</t>
  </si>
  <si>
    <t>סגר ראשון</t>
  </si>
  <si>
    <t>**עם עליות וירידות בין לבין (פסח, יום העצמאות)</t>
  </si>
  <si>
    <t>סגר שני</t>
  </si>
  <si>
    <t>**כנ"ל (ראש השנה, כיפור, סוכות)</t>
  </si>
  <si>
    <t>בני 15 ומעלה, נתונים מקוריים (% מכח העבודה)</t>
  </si>
  <si>
    <t>נעדרו זמנית כל השבוע בגלל סיבות הקשורות בקורונה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</si>
</sst>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right" vertical="center" readingOrder="2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4" fontId="4" fillId="0" borderId="7" xfId="2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right" vertical="center" readingOrder="2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e-IL" sz="1600" b="1"/>
              <a:t>האבטלה בפירוק לרכיבים, פברואר-אוקטובר 2020 (% מכח העבודה)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'תרשים 1'!$A$20</c:f>
              <c:strCache>
                <c:ptCount val="1"/>
                <c:pt idx="0">
                  <c:v>בלתי מועסקים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'תרשים 1'!$F$19:$X$19</c:f>
              <c:numCache>
                <c:formatCode>m/d/yyyy</c:formatCode>
                <c:ptCount val="19"/>
                <c:pt idx="0">
                  <c:v>43876</c:v>
                </c:pt>
                <c:pt idx="1">
                  <c:v>43890</c:v>
                </c:pt>
                <c:pt idx="2">
                  <c:v>43905</c:v>
                </c:pt>
                <c:pt idx="3">
                  <c:v>43921</c:v>
                </c:pt>
                <c:pt idx="4">
                  <c:v>43936</c:v>
                </c:pt>
                <c:pt idx="5">
                  <c:v>43951</c:v>
                </c:pt>
                <c:pt idx="6">
                  <c:v>43966</c:v>
                </c:pt>
                <c:pt idx="7">
                  <c:v>43982</c:v>
                </c:pt>
                <c:pt idx="8">
                  <c:v>43997</c:v>
                </c:pt>
                <c:pt idx="9">
                  <c:v>44012</c:v>
                </c:pt>
                <c:pt idx="10">
                  <c:v>44027</c:v>
                </c:pt>
                <c:pt idx="11">
                  <c:v>44043</c:v>
                </c:pt>
                <c:pt idx="12">
                  <c:v>44058</c:v>
                </c:pt>
                <c:pt idx="13">
                  <c:v>44074</c:v>
                </c:pt>
                <c:pt idx="14">
                  <c:v>44089</c:v>
                </c:pt>
                <c:pt idx="15">
                  <c:v>44104</c:v>
                </c:pt>
                <c:pt idx="16">
                  <c:v>44119</c:v>
                </c:pt>
                <c:pt idx="17">
                  <c:v>44135</c:v>
                </c:pt>
                <c:pt idx="18">
                  <c:v>44150</c:v>
                </c:pt>
              </c:numCache>
            </c:numRef>
          </c:cat>
          <c:val>
            <c:numRef>
              <c:f>'תרשים 1'!$F$20:$X$20</c:f>
              <c:numCache>
                <c:formatCode>0.0%</c:formatCode>
                <c:ptCount val="19"/>
                <c:pt idx="0">
                  <c:v>3.1E-2</c:v>
                </c:pt>
                <c:pt idx="1">
                  <c:v>3.5000000000000003E-2</c:v>
                </c:pt>
                <c:pt idx="2">
                  <c:v>3.2000000000000001E-2</c:v>
                </c:pt>
                <c:pt idx="3">
                  <c:v>0.03</c:v>
                </c:pt>
                <c:pt idx="4">
                  <c:v>2.7E-2</c:v>
                </c:pt>
                <c:pt idx="5">
                  <c:v>3.2000000000000001E-2</c:v>
                </c:pt>
                <c:pt idx="6">
                  <c:v>3.78704993037597E-2</c:v>
                </c:pt>
                <c:pt idx="7">
                  <c:v>4.8633510864401271E-2</c:v>
                </c:pt>
                <c:pt idx="8">
                  <c:v>5.1874476575200751E-2</c:v>
                </c:pt>
                <c:pt idx="9">
                  <c:v>5.1570953491835013E-2</c:v>
                </c:pt>
                <c:pt idx="10">
                  <c:v>5.1755552272615357E-2</c:v>
                </c:pt>
                <c:pt idx="11">
                  <c:v>5.7174748852784327E-2</c:v>
                </c:pt>
                <c:pt idx="12">
                  <c:v>5.9330143540669858E-2</c:v>
                </c:pt>
                <c:pt idx="13">
                  <c:v>6.030737145269012E-2</c:v>
                </c:pt>
                <c:pt idx="14">
                  <c:v>5.7520587359857128E-2</c:v>
                </c:pt>
                <c:pt idx="15">
                  <c:v>4.199969454767602E-2</c:v>
                </c:pt>
                <c:pt idx="16">
                  <c:v>5.1081626048642054E-2</c:v>
                </c:pt>
                <c:pt idx="17">
                  <c:v>4.8312825545406508E-2</c:v>
                </c:pt>
                <c:pt idx="18">
                  <c:v>5.1117734724292103E-2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0-4251-A8ED-55B8FFAA38FC}"/>
            </c:ext>
          </c:extLst>
        </c:ser>
        <c:ser>
          <c:idx val="1"/>
          <c:order val="1"/>
          <c:tx>
            <c:strRef>
              <c:f>'תרשים 1'!$A$21</c:f>
              <c:strCache>
                <c:ptCount val="1"/>
                <c:pt idx="0">
                  <c:v>נעדרו זמנית כל השבוע בגלל סיבות הקשורות בקורונה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0-4251-A8ED-55B8FFAA38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0-4251-A8ED-55B8FFAA38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'תרשים 1'!$F$19:$X$19</c:f>
              <c:numCache>
                <c:formatCode>m/d/yyyy</c:formatCode>
                <c:ptCount val="19"/>
                <c:pt idx="0">
                  <c:v>43876</c:v>
                </c:pt>
                <c:pt idx="1">
                  <c:v>43890</c:v>
                </c:pt>
                <c:pt idx="2">
                  <c:v>43905</c:v>
                </c:pt>
                <c:pt idx="3">
                  <c:v>43921</c:v>
                </c:pt>
                <c:pt idx="4">
                  <c:v>43936</c:v>
                </c:pt>
                <c:pt idx="5">
                  <c:v>43951</c:v>
                </c:pt>
                <c:pt idx="6">
                  <c:v>43966</c:v>
                </c:pt>
                <c:pt idx="7">
                  <c:v>43982</c:v>
                </c:pt>
                <c:pt idx="8">
                  <c:v>43997</c:v>
                </c:pt>
                <c:pt idx="9">
                  <c:v>44012</c:v>
                </c:pt>
                <c:pt idx="10">
                  <c:v>44027</c:v>
                </c:pt>
                <c:pt idx="11">
                  <c:v>44043</c:v>
                </c:pt>
                <c:pt idx="12">
                  <c:v>44058</c:v>
                </c:pt>
                <c:pt idx="13">
                  <c:v>44074</c:v>
                </c:pt>
                <c:pt idx="14">
                  <c:v>44089</c:v>
                </c:pt>
                <c:pt idx="15">
                  <c:v>44104</c:v>
                </c:pt>
                <c:pt idx="16">
                  <c:v>44119</c:v>
                </c:pt>
                <c:pt idx="17">
                  <c:v>44135</c:v>
                </c:pt>
                <c:pt idx="18">
                  <c:v>44150</c:v>
                </c:pt>
              </c:numCache>
            </c:numRef>
          </c:cat>
          <c:val>
            <c:numRef>
              <c:f>'תרשים 1'!$F$21:$X$21</c:f>
              <c:numCache>
                <c:formatCode>0.0%</c:formatCode>
                <c:ptCount val="19"/>
                <c:pt idx="0">
                  <c:v>3.0000000000000001E-3</c:v>
                </c:pt>
                <c:pt idx="1">
                  <c:v>3.0000000000000001E-3</c:v>
                </c:pt>
                <c:pt idx="2">
                  <c:v>6.3E-2</c:v>
                </c:pt>
                <c:pt idx="3">
                  <c:v>0.30399999999999999</c:v>
                </c:pt>
                <c:pt idx="4">
                  <c:v>0.34</c:v>
                </c:pt>
                <c:pt idx="5">
                  <c:v>0.29799999999999999</c:v>
                </c:pt>
                <c:pt idx="6">
                  <c:v>0.20907101651084145</c:v>
                </c:pt>
                <c:pt idx="7">
                  <c:v>0.13239816967969395</c:v>
                </c:pt>
                <c:pt idx="8">
                  <c:v>5.2613429232967142E-2</c:v>
                </c:pt>
                <c:pt idx="9">
                  <c:v>4.8592842606839728E-2</c:v>
                </c:pt>
                <c:pt idx="10">
                  <c:v>5.335598562072192E-2</c:v>
                </c:pt>
                <c:pt idx="11">
                  <c:v>5.1420066972590849E-2</c:v>
                </c:pt>
                <c:pt idx="12">
                  <c:v>4.5098760888234571E-2</c:v>
                </c:pt>
                <c:pt idx="13">
                  <c:v>4.3523599076395955E-2</c:v>
                </c:pt>
                <c:pt idx="14">
                  <c:v>3.9314416112709596E-2</c:v>
                </c:pt>
                <c:pt idx="15">
                  <c:v>0.12915542432418672</c:v>
                </c:pt>
                <c:pt idx="16">
                  <c:v>0.15618232057952255</c:v>
                </c:pt>
                <c:pt idx="17">
                  <c:v>0.1099116781157998</c:v>
                </c:pt>
                <c:pt idx="18">
                  <c:v>7.5012419274714359E-2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0-4251-A8ED-55B8FFAA38FC}"/>
            </c:ext>
          </c:extLst>
        </c:ser>
        <c:ser>
          <c:idx val="2"/>
          <c:order val="2"/>
          <c:tx>
            <c:strRef>
              <c:f>'תרשים 1'!$A$22</c:f>
              <c:strCache>
                <c:ptCount val="1"/>
                <c:pt idx="0">
                  <c:v>הפסיקו לעבוד בגלל פיטורים או סגירת מקום העבודה ממרץ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'תרשים 1'!$F$19:$X$19</c:f>
              <c:numCache>
                <c:formatCode>m/d/yyyy</c:formatCode>
                <c:ptCount val="19"/>
                <c:pt idx="0">
                  <c:v>43876</c:v>
                </c:pt>
                <c:pt idx="1">
                  <c:v>43890</c:v>
                </c:pt>
                <c:pt idx="2">
                  <c:v>43905</c:v>
                </c:pt>
                <c:pt idx="3">
                  <c:v>43921</c:v>
                </c:pt>
                <c:pt idx="4">
                  <c:v>43936</c:v>
                </c:pt>
                <c:pt idx="5">
                  <c:v>43951</c:v>
                </c:pt>
                <c:pt idx="6">
                  <c:v>43966</c:v>
                </c:pt>
                <c:pt idx="7">
                  <c:v>43982</c:v>
                </c:pt>
                <c:pt idx="8">
                  <c:v>43997</c:v>
                </c:pt>
                <c:pt idx="9">
                  <c:v>44012</c:v>
                </c:pt>
                <c:pt idx="10">
                  <c:v>44027</c:v>
                </c:pt>
                <c:pt idx="11">
                  <c:v>44043</c:v>
                </c:pt>
                <c:pt idx="12">
                  <c:v>44058</c:v>
                </c:pt>
                <c:pt idx="13">
                  <c:v>44074</c:v>
                </c:pt>
                <c:pt idx="14">
                  <c:v>44089</c:v>
                </c:pt>
                <c:pt idx="15">
                  <c:v>44104</c:v>
                </c:pt>
                <c:pt idx="16">
                  <c:v>44119</c:v>
                </c:pt>
                <c:pt idx="17">
                  <c:v>44135</c:v>
                </c:pt>
                <c:pt idx="18">
                  <c:v>44150</c:v>
                </c:pt>
              </c:numCache>
            </c:numRef>
          </c:cat>
          <c:val>
            <c:numRef>
              <c:f>'תרשים 1'!$F$22:$X$22</c:f>
              <c:numCache>
                <c:formatCode>0.0%</c:formatCode>
                <c:ptCount val="19"/>
                <c:pt idx="6">
                  <c:v>2.5680783021610622E-2</c:v>
                </c:pt>
                <c:pt idx="7">
                  <c:v>2.8329162516096115E-2</c:v>
                </c:pt>
                <c:pt idx="8">
                  <c:v>2.0058413188829081E-2</c:v>
                </c:pt>
                <c:pt idx="9">
                  <c:v>1.9539139109910699E-2</c:v>
                </c:pt>
                <c:pt idx="10">
                  <c:v>2.0287058255940175E-2</c:v>
                </c:pt>
                <c:pt idx="11">
                  <c:v>1.7617817632438228E-2</c:v>
                </c:pt>
                <c:pt idx="12">
                  <c:v>1.8779342723004695E-2</c:v>
                </c:pt>
                <c:pt idx="13">
                  <c:v>1.5930025165530552E-2</c:v>
                </c:pt>
                <c:pt idx="14">
                  <c:v>1.9624054665272474E-2</c:v>
                </c:pt>
                <c:pt idx="15">
                  <c:v>2.3610696888358682E-2</c:v>
                </c:pt>
                <c:pt idx="16">
                  <c:v>2.5448811256671519E-2</c:v>
                </c:pt>
                <c:pt idx="17">
                  <c:v>2.6093958380513826E-2</c:v>
                </c:pt>
                <c:pt idx="18">
                  <c:v>2.3671137605563834E-2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0-4251-A8ED-55B8FFAA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7284736"/>
        <c:axId val="457286704"/>
      </c:barChart>
      <c:catAx>
        <c:axId val="457284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he-IL"/>
          </a:p>
        </c:txPr>
        <c:crossAx val="457286704"/>
        <c:crosses val="autoZero"/>
        <c:auto val="0"/>
        <c:lblAlgn val="ctr"/>
        <c:lblOffset val="100"/>
        <c:noMultiLvlLbl val="0"/>
      </c:catAx>
      <c:valAx>
        <c:axId val="4572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he-IL"/>
          </a:p>
        </c:txPr>
        <c:crossAx val="45728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he-IL" sz="1600" b="1"/>
              <a:t>תרשים 2: רכיבי האבטלה הרחבה לפי חמישוני הכנסה, אוקטובר 2020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/>
            </a:pPr>
            <a:r>
              <a:rPr lang="he-IL" sz="1400" b="0" i="0" baseline="0">
                <a:effectLst/>
              </a:rPr>
              <a:t>(גילאי 15 ומעלה, נתונים מקוריים)</a:t>
            </a:r>
            <a:endParaRPr lang="he-IL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'תרשים 2'!$B$14</c:f>
              <c:strCache>
                <c:ptCount val="1"/>
                <c:pt idx="0">
                  <c:v>חמישון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'תרשים 2'!$A$15:$A$17</c:f>
              <c:strCache>
                <c:ptCount val="3"/>
                <c:pt idx="0">
                  <c:v>בלתי מועסקים</c:v>
                </c:pt>
                <c:pt idx="1">
                  <c:v>נעדרים זמנית מעבודתם כל השבוע בגלל סיבות הקשורות בקורונה</c:v>
                </c:pt>
                <c:pt idx="2">
                  <c:v>לא משתתפים בכח העבודה שהפסיקו לעבוד בגלל פיטורים או סגירת מקום העבודה מאז מרץ</c:v>
                </c:pt>
              </c:strCache>
            </c:strRef>
          </c:cat>
          <c:val>
            <c:numRef>
              <c:f>'תרשים 2'!$B$15:$B$17</c:f>
              <c:numCache>
                <c:formatCode>0.0%</c:formatCode>
                <c:ptCount val="3"/>
                <c:pt idx="0">
                  <c:v>0.27427859106850294</c:v>
                </c:pt>
                <c:pt idx="1">
                  <c:v>0.1002091679149031</c:v>
                </c:pt>
                <c:pt idx="2">
                  <c:v>0.22000549347760437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F-48DB-B6ED-429F2404A2FE}"/>
            </c:ext>
          </c:extLst>
        </c:ser>
        <c:ser>
          <c:idx val="1"/>
          <c:order val="1"/>
          <c:tx>
            <c:strRef>
              <c:f>'תרשים 2'!$C$14</c:f>
              <c:strCache>
                <c:ptCount val="1"/>
                <c:pt idx="0">
                  <c:v>חמישון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'תרשים 2'!$A$15:$A$17</c:f>
              <c:strCache>
                <c:ptCount val="3"/>
                <c:pt idx="0">
                  <c:v>בלתי מועסקים</c:v>
                </c:pt>
                <c:pt idx="1">
                  <c:v>נעדרים זמנית מעבודתם כל השבוע בגלל סיבות הקשורות בקורונה</c:v>
                </c:pt>
                <c:pt idx="2">
                  <c:v>לא משתתפים בכח העבודה שהפסיקו לעבוד בגלל פיטורים או סגירת מקום העבודה מאז מרץ</c:v>
                </c:pt>
              </c:strCache>
            </c:strRef>
          </c:cat>
          <c:val>
            <c:numRef>
              <c:f>'תרשים 2'!$C$15:$C$17</c:f>
              <c:numCache>
                <c:formatCode>0.0%</c:formatCode>
                <c:ptCount val="3"/>
                <c:pt idx="0">
                  <c:v>9.584681257316742E-2</c:v>
                </c:pt>
                <c:pt idx="1">
                  <c:v>6.9898912835548735E-2</c:v>
                </c:pt>
                <c:pt idx="2">
                  <c:v>9.5203337487460973E-2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F-48DB-B6ED-429F2404A2FE}"/>
            </c:ext>
          </c:extLst>
        </c:ser>
        <c:ser>
          <c:idx val="2"/>
          <c:order val="2"/>
          <c:tx>
            <c:strRef>
              <c:f>'תרשים 2'!$D$14</c:f>
              <c:strCache>
                <c:ptCount val="1"/>
                <c:pt idx="0">
                  <c:v>חמישון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'תרשים 2'!$A$15:$A$17</c:f>
              <c:strCache>
                <c:ptCount val="3"/>
                <c:pt idx="0">
                  <c:v>בלתי מועסקים</c:v>
                </c:pt>
                <c:pt idx="1">
                  <c:v>נעדרים זמנית מעבודתם כל השבוע בגלל סיבות הקשורות בקורונה</c:v>
                </c:pt>
                <c:pt idx="2">
                  <c:v>לא משתתפים בכח העבודה שהפסיקו לעבוד בגלל פיטורים או סגירת מקום העבודה מאז מרץ</c:v>
                </c:pt>
              </c:strCache>
            </c:strRef>
          </c:cat>
          <c:val>
            <c:numRef>
              <c:f>'תרשים 2'!$D$15:$D$17</c:f>
              <c:numCache>
                <c:formatCode>0.0%</c:formatCode>
                <c:ptCount val="3"/>
                <c:pt idx="0">
                  <c:v>0.29011013154400411</c:v>
                </c:pt>
                <c:pt idx="1">
                  <c:v>0.37296202245675375</c:v>
                </c:pt>
                <c:pt idx="2">
                  <c:v>0.37978054507307829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2F-48DB-B6ED-429F2404A2FE}"/>
            </c:ext>
          </c:extLst>
        </c:ser>
        <c:ser>
          <c:idx val="3"/>
          <c:order val="3"/>
          <c:tx>
            <c:strRef>
              <c:f>'תרשים 2'!$E$14</c:f>
              <c:strCache>
                <c:ptCount val="1"/>
                <c:pt idx="0">
                  <c:v>חמישון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'תרשים 2'!$A$15:$A$17</c:f>
              <c:strCache>
                <c:ptCount val="3"/>
                <c:pt idx="0">
                  <c:v>בלתי מועסקים</c:v>
                </c:pt>
                <c:pt idx="1">
                  <c:v>נעדרים זמנית מעבודתם כל השבוע בגלל סיבות הקשורות בקורונה</c:v>
                </c:pt>
                <c:pt idx="2">
                  <c:v>לא משתתפים בכח העבודה שהפסיקו לעבוד בגלל פיטורים או סגירת מקום העבודה מאז מרץ</c:v>
                </c:pt>
              </c:strCache>
            </c:strRef>
          </c:cat>
          <c:val>
            <c:numRef>
              <c:f>'תרשים 2'!$E$15:$E$17</c:f>
              <c:numCache>
                <c:formatCode>0.0%</c:formatCode>
                <c:ptCount val="3"/>
                <c:pt idx="0">
                  <c:v>0.22697373567024723</c:v>
                </c:pt>
                <c:pt idx="1">
                  <c:v>0.32001981298612014</c:v>
                </c:pt>
                <c:pt idx="2">
                  <c:v>0.2204112560209702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2F-48DB-B6ED-429F2404A2FE}"/>
            </c:ext>
          </c:extLst>
        </c:ser>
        <c:ser>
          <c:idx val="4"/>
          <c:order val="4"/>
          <c:tx>
            <c:strRef>
              <c:f>'תרשים 2'!$F$14</c:f>
              <c:strCache>
                <c:ptCount val="1"/>
                <c:pt idx="0">
                  <c:v>חמישון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'תרשים 2'!$A$15:$A$17</c:f>
              <c:strCache>
                <c:ptCount val="3"/>
                <c:pt idx="0">
                  <c:v>בלתי מועסקים</c:v>
                </c:pt>
                <c:pt idx="1">
                  <c:v>נעדרים זמנית מעבודתם כל השבוע בגלל סיבות הקשורות בקורונה</c:v>
                </c:pt>
                <c:pt idx="2">
                  <c:v>לא משתתפים בכח העבודה שהפסיקו לעבוד בגלל פיטורים או סגירת מקום העבודה מאז מרץ</c:v>
                </c:pt>
              </c:strCache>
            </c:strRef>
          </c:cat>
          <c:val>
            <c:numRef>
              <c:f>'תרשים 2'!$F$15:$F$17</c:f>
              <c:numCache>
                <c:formatCode>0.0%</c:formatCode>
                <c:ptCount val="3"/>
                <c:pt idx="0">
                  <c:v>0.11279072914407821</c:v>
                </c:pt>
                <c:pt idx="1">
                  <c:v>0.13691008380667422</c:v>
                </c:pt>
                <c:pt idx="2">
                  <c:v>8.4599367940886155E-2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F-48DB-B6ED-429F2404A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7780120"/>
        <c:axId val="507780448"/>
      </c:barChart>
      <c:catAx>
        <c:axId val="50778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he-IL"/>
          </a:p>
        </c:txPr>
        <c:crossAx val="507780448"/>
        <c:crosses val="autoZero"/>
        <c:auto val="1"/>
        <c:lblAlgn val="ctr"/>
        <c:lblOffset val="100"/>
        <c:noMultiLvlLbl val="0"/>
      </c:catAx>
      <c:valAx>
        <c:axId val="507780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he-IL"/>
          </a:p>
        </c:txPr>
        <c:crossAx val="5077801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24</xdr:row>
      <xdr:rowOff>104774</xdr:rowOff>
    </xdr:from>
    <xdr:to>
      <xdr:col>18</xdr:col>
      <xdr:colOff>323851</xdr:colOff>
      <xdr:row>49</xdr:row>
      <xdr:rowOff>179509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225650649" y="4695824"/>
          <a:ext cx="9372601" cy="4837235"/>
          <a:chOff x="11225622074" y="6981824"/>
          <a:chExt cx="9372601" cy="4837235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1230956354" y="11572875"/>
            <a:ext cx="4038321" cy="2461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e-IL" sz="14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מקור: סקר כח אדם, הלמ"ס</a:t>
            </a:r>
          </a:p>
        </xdr:txBody>
      </xdr:sp>
      <xdr:grpSp>
        <xdr:nvGrpSpPr>
          <xdr:cNvPr id="4" name="קבוצה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1225622074" y="6981824"/>
            <a:ext cx="9315451" cy="4543426"/>
            <a:chOff x="11225622074" y="6981824"/>
            <a:chExt cx="9315451" cy="4543426"/>
          </a:xfrm>
        </xdr:grpSpPr>
        <xdr:grpSp>
          <xdr:nvGrpSpPr>
            <xdr:cNvPr id="5" name="קבוצה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1225622074" y="6981824"/>
              <a:ext cx="9315451" cy="4543426"/>
              <a:chOff x="11225622074" y="6981824"/>
              <a:chExt cx="9315451" cy="4543426"/>
            </a:xfrm>
          </xdr:grpSpPr>
          <xdr:graphicFrame macro="">
            <xdr:nvGraphicFramePr>
              <xdr:cNvPr id="10" name="תרשים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GraphicFramePr/>
            </xdr:nvGraphicFramePr>
            <xdr:xfrm>
              <a:off x="11225622074" y="6981824"/>
              <a:ext cx="9315451" cy="454342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11" name="מלבן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>
              <a:xfrm>
                <a:off x="11227927124" y="7505700"/>
                <a:ext cx="942975" cy="2847975"/>
              </a:xfrm>
              <a:prstGeom prst="rect">
                <a:avLst/>
              </a:prstGeom>
              <a:solidFill>
                <a:schemeClr val="bg1">
                  <a:lumMod val="50000"/>
                  <a:alpha val="4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he-IL" sz="1100"/>
              </a:p>
            </xdr:txBody>
          </xdr:sp>
          <xdr:sp macro="" textlink="">
            <xdr:nvSpPr>
              <xdr:cNvPr id="12" name="מלבן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>
              <a:xfrm>
                <a:off x="11232946799" y="7505700"/>
                <a:ext cx="942975" cy="2847975"/>
              </a:xfrm>
              <a:prstGeom prst="rect">
                <a:avLst/>
              </a:prstGeom>
              <a:solidFill>
                <a:schemeClr val="bg1">
                  <a:lumMod val="50000"/>
                  <a:alpha val="4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he-IL" sz="1100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 txBox="1"/>
            </xdr:nvSpPr>
            <xdr:spPr>
              <a:xfrm>
                <a:off x="11232946800" y="7419975"/>
                <a:ext cx="942975" cy="5429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1" anchor="ctr"/>
              <a:lstStyle/>
              <a:p>
                <a:pPr algn="ctr" rtl="1"/>
                <a:r>
                  <a:rPr lang="he-IL" sz="1050" b="1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סגר 2 </a:t>
                </a:r>
              </a:p>
              <a:p>
                <a:pPr algn="ctr" rtl="1"/>
                <a:r>
                  <a:rPr lang="he-IL" sz="1050" b="1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18/9 -</a:t>
                </a:r>
                <a:r>
                  <a:rPr lang="he-IL" sz="1050" b="1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18/10</a:t>
                </a:r>
                <a:endParaRPr lang="he-IL" sz="1050" b="1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 txBox="1"/>
            </xdr:nvSpPr>
            <xdr:spPr>
              <a:xfrm>
                <a:off x="11227927125" y="7410450"/>
                <a:ext cx="942975" cy="5429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1" anchor="ctr"/>
              <a:lstStyle/>
              <a:p>
                <a:pPr algn="ctr" rtl="1"/>
                <a:r>
                  <a:rPr lang="he-IL" sz="1050" b="1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סגר 1 </a:t>
                </a:r>
              </a:p>
              <a:p>
                <a:pPr algn="ctr" rtl="1"/>
                <a:r>
                  <a:rPr lang="he-IL" sz="1050" b="1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7/4 - 3/5</a:t>
                </a:r>
              </a:p>
            </xdr:txBody>
          </xdr:sp>
        </xdr:grpSp>
        <xdr:cxnSp macro="">
          <xdr:nvCxnSpPr>
            <xdr:cNvPr id="6" name="מחבר ישר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>
              <a:endCxn id="7" idx="2"/>
            </xdr:cNvCxnSpPr>
          </xdr:nvCxnSpPr>
          <xdr:spPr>
            <a:xfrm flipV="1">
              <a:off x="11227022250" y="8658224"/>
              <a:ext cx="14287" cy="1695451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1226565049" y="8115299"/>
              <a:ext cx="942975" cy="542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he-IL" sz="1050" b="1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12/3 השבתת מערכת החינוך</a:t>
              </a:r>
            </a:p>
          </xdr:txBody>
        </xdr:sp>
        <xdr:cxnSp macro="">
          <xdr:nvCxnSpPr>
            <xdr:cNvPr id="8" name="מחבר ישר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>
              <a:endCxn id="9" idx="2"/>
            </xdr:cNvCxnSpPr>
          </xdr:nvCxnSpPr>
          <xdr:spPr>
            <a:xfrm flipV="1">
              <a:off x="11227450875" y="7943849"/>
              <a:ext cx="14288" cy="2419351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1226898426" y="7400924"/>
              <a:ext cx="1133474" cy="542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he-IL" sz="1050" b="1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19/3 המשק עובר למתכונת חירום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133350</xdr:rowOff>
    </xdr:from>
    <xdr:to>
      <xdr:col>18</xdr:col>
      <xdr:colOff>533400</xdr:colOff>
      <xdr:row>22</xdr:row>
      <xdr:rowOff>52911</xdr:rowOff>
    </xdr:to>
    <xdr:grpSp>
      <xdr:nvGrpSpPr>
        <xdr:cNvPr id="5" name="קבוצה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1223269400" y="317500"/>
          <a:ext cx="7572375" cy="3786711"/>
          <a:chOff x="11223174150" y="3219450"/>
          <a:chExt cx="7572375" cy="3920061"/>
        </a:xfrm>
      </xdr:grpSpPr>
      <xdr:graphicFrame macro="">
        <xdr:nvGraphicFramePr>
          <xdr:cNvPr id="6" name="תרשים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aphicFramePr/>
        </xdr:nvGraphicFramePr>
        <xdr:xfrm>
          <a:off x="11223174150" y="3219450"/>
          <a:ext cx="7562849" cy="3676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מלבן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1227167563" y="6962775"/>
            <a:ext cx="3578962" cy="176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he-IL"/>
            </a:defPPr>
            <a:lvl1pPr marL="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r" defTabSz="914400" rtl="1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e-IL" sz="12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מקור: סקר כח אדם, הלמ"ס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התאמה אישית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D9CD3"/>
      </a:accent1>
      <a:accent2>
        <a:srgbClr val="025F8C"/>
      </a:accent2>
      <a:accent3>
        <a:srgbClr val="675A87"/>
      </a:accent3>
      <a:accent4>
        <a:srgbClr val="CC3A36"/>
      </a:accent4>
      <a:accent5>
        <a:srgbClr val="E28542"/>
      </a:accent5>
      <a:accent6>
        <a:srgbClr val="53986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tabSelected="1" topLeftCell="I1" workbookViewId="0">
      <selection activeCell="P66" sqref="P66"/>
    </sheetView>
  </sheetViews>
  <sheetFormatPr defaultColWidth="9" defaultRowHeight="15" x14ac:dyDescent="0.25"/>
  <cols>
    <col min="1" max="1" width="2.25" style="11" customWidth="1"/>
    <col min="2" max="2" width="1.75" style="11" customWidth="1"/>
    <col min="3" max="3" width="1.5" style="11" customWidth="1"/>
    <col min="4" max="4" width="2.25" style="11" customWidth="1"/>
    <col min="5" max="5" width="40.5" style="11" customWidth="1"/>
    <col min="6" max="23" width="14.625" style="12" customWidth="1"/>
    <col min="24" max="24" width="9.375" style="11" bestFit="1" customWidth="1"/>
    <col min="25" max="16384" width="9" style="11"/>
  </cols>
  <sheetData>
    <row r="1" spans="1:23" x14ac:dyDescent="0.25">
      <c r="A1" s="10" t="s">
        <v>15</v>
      </c>
    </row>
    <row r="2" spans="1:23" x14ac:dyDescent="0.25">
      <c r="F2" s="13" t="s">
        <v>16</v>
      </c>
      <c r="G2" s="13" t="s">
        <v>17</v>
      </c>
      <c r="H2" s="13" t="s">
        <v>18</v>
      </c>
      <c r="I2" s="13" t="s">
        <v>19</v>
      </c>
      <c r="J2" s="13" t="s">
        <v>16</v>
      </c>
      <c r="K2" s="13" t="s">
        <v>20</v>
      </c>
      <c r="L2" s="13" t="s">
        <v>21</v>
      </c>
      <c r="M2" s="13" t="s">
        <v>22</v>
      </c>
      <c r="N2" s="13" t="s">
        <v>23</v>
      </c>
      <c r="O2" s="13" t="s">
        <v>24</v>
      </c>
      <c r="P2" s="13" t="s">
        <v>25</v>
      </c>
      <c r="Q2" s="13" t="s">
        <v>26</v>
      </c>
      <c r="R2" s="13" t="s">
        <v>27</v>
      </c>
      <c r="S2" s="13"/>
      <c r="T2" s="13"/>
      <c r="U2" s="13"/>
      <c r="V2" s="13"/>
      <c r="W2" s="13"/>
    </row>
    <row r="3" spans="1:23" x14ac:dyDescent="0.25">
      <c r="A3" s="11" t="s">
        <v>28</v>
      </c>
      <c r="F3" s="12">
        <v>6490200</v>
      </c>
      <c r="G3" s="12">
        <v>6481800</v>
      </c>
      <c r="H3" s="12">
        <v>6481800</v>
      </c>
      <c r="I3" s="12">
        <v>6471600</v>
      </c>
      <c r="J3" s="12">
        <v>647160</v>
      </c>
      <c r="K3" s="12">
        <v>6461800</v>
      </c>
      <c r="L3" s="12">
        <v>6452200</v>
      </c>
      <c r="M3" s="12">
        <v>6452200</v>
      </c>
      <c r="N3" s="12">
        <v>6452200</v>
      </c>
      <c r="O3" s="12">
        <v>6447900</v>
      </c>
      <c r="P3" s="12">
        <v>6438600</v>
      </c>
      <c r="Q3" s="12">
        <v>6438600</v>
      </c>
      <c r="R3" s="12">
        <v>6438600</v>
      </c>
    </row>
    <row r="4" spans="1:23" x14ac:dyDescent="0.25">
      <c r="B4" s="11" t="s">
        <v>29</v>
      </c>
      <c r="F4" s="12">
        <v>4026000</v>
      </c>
      <c r="G4" s="12">
        <v>3974100</v>
      </c>
      <c r="H4" s="12">
        <v>4017100</v>
      </c>
      <c r="I4" s="12">
        <v>3928600</v>
      </c>
      <c r="J4" s="12">
        <v>4031600</v>
      </c>
      <c r="K4" s="12">
        <v>4027700</v>
      </c>
      <c r="L4" s="12">
        <v>4075500</v>
      </c>
      <c r="M4" s="12">
        <v>4031500</v>
      </c>
      <c r="N4" s="12">
        <v>4061400</v>
      </c>
      <c r="O4" s="12">
        <v>4029400</v>
      </c>
      <c r="P4" s="12">
        <v>4059800</v>
      </c>
      <c r="Q4" s="12">
        <v>3999300</v>
      </c>
      <c r="R4" s="12">
        <v>4021600</v>
      </c>
    </row>
    <row r="5" spans="1:23" x14ac:dyDescent="0.25">
      <c r="C5" s="11" t="s">
        <v>10</v>
      </c>
      <c r="F5" s="12">
        <v>205800</v>
      </c>
      <c r="G5" s="12">
        <v>192000</v>
      </c>
      <c r="H5" s="12">
        <v>205200</v>
      </c>
      <c r="I5" s="12">
        <v>165000</v>
      </c>
      <c r="J5" s="12">
        <v>231900</v>
      </c>
      <c r="K5" s="12">
        <v>242900</v>
      </c>
      <c r="L5" s="12">
        <v>241800</v>
      </c>
      <c r="M5" s="12">
        <v>230500</v>
      </c>
      <c r="N5" s="12">
        <v>210200</v>
      </c>
      <c r="O5" s="12">
        <v>207800</v>
      </c>
      <c r="P5" s="12">
        <v>210600</v>
      </c>
      <c r="Q5" s="12">
        <v>194500</v>
      </c>
      <c r="R5" s="12">
        <v>152300</v>
      </c>
    </row>
    <row r="6" spans="1:23" x14ac:dyDescent="0.25">
      <c r="C6" s="11" t="s">
        <v>30</v>
      </c>
      <c r="F6" s="12">
        <v>3820200</v>
      </c>
      <c r="G6" s="12">
        <v>3782100</v>
      </c>
      <c r="H6" s="12">
        <v>3811900</v>
      </c>
      <c r="I6" s="12">
        <v>3763600</v>
      </c>
      <c r="J6" s="12">
        <v>3799700</v>
      </c>
      <c r="K6" s="12">
        <v>3784800</v>
      </c>
      <c r="L6" s="12">
        <v>3833700</v>
      </c>
      <c r="M6" s="12">
        <v>3801000</v>
      </c>
      <c r="N6" s="12">
        <v>3851200</v>
      </c>
      <c r="O6" s="12">
        <v>3821600</v>
      </c>
      <c r="P6" s="12">
        <v>3849100</v>
      </c>
      <c r="Q6" s="12">
        <v>3804700</v>
      </c>
      <c r="R6" s="12">
        <v>3869300</v>
      </c>
    </row>
    <row r="7" spans="1:23" x14ac:dyDescent="0.25">
      <c r="D7" s="11" t="s">
        <v>31</v>
      </c>
      <c r="F7" s="12">
        <v>3412100</v>
      </c>
      <c r="G7" s="12">
        <v>3212700</v>
      </c>
      <c r="H7" s="12">
        <v>2732400</v>
      </c>
      <c r="I7" s="12">
        <v>3057500</v>
      </c>
      <c r="J7" s="12">
        <v>3482700</v>
      </c>
      <c r="K7" s="12">
        <v>3147400</v>
      </c>
      <c r="L7" s="12">
        <v>3276200</v>
      </c>
      <c r="M7" s="12">
        <v>3314600</v>
      </c>
      <c r="N7" s="12">
        <v>3417400</v>
      </c>
      <c r="O7" s="12">
        <v>3502600</v>
      </c>
      <c r="P7" s="12">
        <v>3517200</v>
      </c>
      <c r="Q7" s="12">
        <v>3158700</v>
      </c>
      <c r="R7" s="12">
        <v>2918400</v>
      </c>
    </row>
    <row r="8" spans="1:23" x14ac:dyDescent="0.25">
      <c r="D8" s="11" t="s">
        <v>32</v>
      </c>
      <c r="F8" s="12">
        <v>408100</v>
      </c>
      <c r="G8" s="12">
        <v>569400</v>
      </c>
      <c r="H8" s="12">
        <v>1079500</v>
      </c>
      <c r="I8" s="12">
        <v>706100</v>
      </c>
      <c r="J8" s="12">
        <v>317000</v>
      </c>
      <c r="K8" s="12">
        <v>637400</v>
      </c>
      <c r="L8" s="12">
        <v>557500</v>
      </c>
      <c r="M8" s="12">
        <v>486400</v>
      </c>
      <c r="N8" s="12">
        <v>433800</v>
      </c>
      <c r="O8" s="12">
        <v>319000</v>
      </c>
      <c r="P8" s="12">
        <v>331900</v>
      </c>
      <c r="Q8" s="12">
        <v>646000</v>
      </c>
      <c r="R8" s="12">
        <v>950900</v>
      </c>
    </row>
    <row r="9" spans="1:23" x14ac:dyDescent="0.25">
      <c r="E9" s="11" t="s">
        <v>33</v>
      </c>
      <c r="F9" s="12">
        <v>302000</v>
      </c>
      <c r="G9" s="12">
        <v>436800</v>
      </c>
      <c r="H9" s="12">
        <v>627400</v>
      </c>
      <c r="I9" s="12">
        <v>507400</v>
      </c>
      <c r="J9" s="12">
        <v>158500</v>
      </c>
      <c r="K9" s="12">
        <v>175300</v>
      </c>
      <c r="L9" s="12">
        <v>183800</v>
      </c>
      <c r="M9" s="12">
        <v>207300</v>
      </c>
      <c r="N9" s="12">
        <v>216700</v>
      </c>
      <c r="O9" s="12">
        <v>195800</v>
      </c>
      <c r="P9" s="12">
        <v>213600</v>
      </c>
      <c r="Q9" s="12">
        <v>529500</v>
      </c>
      <c r="R9" s="12">
        <v>840800</v>
      </c>
    </row>
    <row r="10" spans="1:23" x14ac:dyDescent="0.25">
      <c r="B10" s="11" t="s">
        <v>34</v>
      </c>
      <c r="F10" s="12">
        <v>2464200</v>
      </c>
      <c r="G10" s="12">
        <v>2507700</v>
      </c>
      <c r="H10" s="12">
        <v>2464700</v>
      </c>
      <c r="I10" s="12">
        <v>3543000</v>
      </c>
      <c r="J10" s="12">
        <v>2440000</v>
      </c>
      <c r="K10" s="12">
        <v>2434100</v>
      </c>
      <c r="L10" s="12">
        <v>2376700</v>
      </c>
      <c r="M10" s="12">
        <v>2420700</v>
      </c>
      <c r="N10" s="12">
        <v>2390800</v>
      </c>
      <c r="O10" s="12">
        <v>2418500</v>
      </c>
      <c r="P10" s="12">
        <v>2378800</v>
      </c>
      <c r="Q10" s="12">
        <v>2439300</v>
      </c>
      <c r="R10" s="12">
        <v>2417000</v>
      </c>
    </row>
    <row r="11" spans="1:23" x14ac:dyDescent="0.25">
      <c r="C11" s="11" t="s">
        <v>35</v>
      </c>
      <c r="F11" s="12">
        <v>95300</v>
      </c>
      <c r="G11" s="12">
        <v>103700</v>
      </c>
      <c r="H11" s="12">
        <v>104900</v>
      </c>
      <c r="I11" s="12">
        <v>95000</v>
      </c>
      <c r="J11" s="12">
        <v>80700</v>
      </c>
      <c r="K11" s="12">
        <v>65200</v>
      </c>
      <c r="L11" s="12">
        <v>78000</v>
      </c>
      <c r="M11" s="12">
        <v>72300</v>
      </c>
      <c r="N11" s="12">
        <v>84100</v>
      </c>
      <c r="O11" s="12">
        <v>80300</v>
      </c>
      <c r="P11" s="12">
        <v>83100</v>
      </c>
      <c r="Q11" s="12">
        <v>116600</v>
      </c>
      <c r="R11" s="12">
        <v>106000</v>
      </c>
    </row>
    <row r="14" spans="1:23" ht="15.75" thickBot="1" x14ac:dyDescent="0.3"/>
    <row r="15" spans="1:23" x14ac:dyDescent="0.25">
      <c r="E15" s="14" t="s">
        <v>36</v>
      </c>
      <c r="F15" s="15">
        <v>43928</v>
      </c>
      <c r="G15" s="15">
        <v>43954</v>
      </c>
      <c r="H15" s="16" t="s">
        <v>37</v>
      </c>
      <c r="I15" s="17"/>
      <c r="J15" s="18"/>
    </row>
    <row r="16" spans="1:23" ht="15.75" thickBot="1" x14ac:dyDescent="0.3">
      <c r="E16" s="19" t="s">
        <v>38</v>
      </c>
      <c r="F16" s="20">
        <v>44092</v>
      </c>
      <c r="G16" s="20">
        <v>44122</v>
      </c>
      <c r="H16" s="21" t="s">
        <v>39</v>
      </c>
      <c r="I16" s="22"/>
      <c r="J16" s="23"/>
    </row>
    <row r="18" spans="1:24" x14ac:dyDescent="0.25">
      <c r="A18" s="10" t="s">
        <v>40</v>
      </c>
    </row>
    <row r="19" spans="1:24" x14ac:dyDescent="0.25">
      <c r="F19" s="24">
        <v>43876</v>
      </c>
      <c r="G19" s="24">
        <v>43890</v>
      </c>
      <c r="H19" s="24">
        <v>43905</v>
      </c>
      <c r="I19" s="24">
        <v>43921</v>
      </c>
      <c r="J19" s="24">
        <v>43936</v>
      </c>
      <c r="K19" s="24">
        <v>43951</v>
      </c>
      <c r="L19" s="24">
        <v>43966</v>
      </c>
      <c r="M19" s="24">
        <v>43982</v>
      </c>
      <c r="N19" s="24">
        <v>43997</v>
      </c>
      <c r="O19" s="24">
        <v>44012</v>
      </c>
      <c r="P19" s="24">
        <v>44027</v>
      </c>
      <c r="Q19" s="24">
        <v>44043</v>
      </c>
      <c r="R19" s="24">
        <v>44058</v>
      </c>
      <c r="S19" s="24">
        <v>44074</v>
      </c>
      <c r="T19" s="24">
        <v>44089</v>
      </c>
      <c r="U19" s="24">
        <v>44104</v>
      </c>
      <c r="V19" s="24">
        <v>44119</v>
      </c>
      <c r="W19" s="24">
        <v>44135</v>
      </c>
      <c r="X19" s="24">
        <v>44150</v>
      </c>
    </row>
    <row r="20" spans="1:24" x14ac:dyDescent="0.25">
      <c r="A20" s="11" t="s">
        <v>10</v>
      </c>
      <c r="F20" s="25">
        <v>3.1E-2</v>
      </c>
      <c r="G20" s="25">
        <v>3.5000000000000003E-2</v>
      </c>
      <c r="H20" s="25">
        <v>3.2000000000000001E-2</v>
      </c>
      <c r="I20" s="25">
        <v>0.03</v>
      </c>
      <c r="J20" s="25">
        <v>2.7E-2</v>
      </c>
      <c r="K20" s="25">
        <v>3.2000000000000001E-2</v>
      </c>
      <c r="L20" s="25">
        <f>R5/R$4</f>
        <v>3.78704993037597E-2</v>
      </c>
      <c r="M20" s="25">
        <f>Q5/Q$4</f>
        <v>4.8633510864401271E-2</v>
      </c>
      <c r="N20" s="25">
        <f>P5/P$4</f>
        <v>5.1874476575200751E-2</v>
      </c>
      <c r="O20" s="25">
        <f>O5/O$4</f>
        <v>5.1570953491835013E-2</v>
      </c>
      <c r="P20" s="25">
        <f>N5/N$4</f>
        <v>5.1755552272615357E-2</v>
      </c>
      <c r="Q20" s="25">
        <f>M5/M$4</f>
        <v>5.7174748852784327E-2</v>
      </c>
      <c r="R20" s="25">
        <f>L5/L$4</f>
        <v>5.9330143540669858E-2</v>
      </c>
      <c r="S20" s="25">
        <f>K5/K$4</f>
        <v>6.030737145269012E-2</v>
      </c>
      <c r="T20" s="25">
        <f>J5/J$4</f>
        <v>5.7520587359857128E-2</v>
      </c>
      <c r="U20" s="25">
        <f>I5/I$4</f>
        <v>4.199969454767602E-2</v>
      </c>
      <c r="V20" s="25">
        <f>H5/H$4</f>
        <v>5.1081626048642054E-2</v>
      </c>
      <c r="W20" s="25">
        <f>G5/G$4</f>
        <v>4.8312825545406508E-2</v>
      </c>
      <c r="X20" s="25">
        <f>F5/F$4</f>
        <v>5.1117734724292103E-2</v>
      </c>
    </row>
    <row r="21" spans="1:24" x14ac:dyDescent="0.25">
      <c r="A21" s="11" t="s">
        <v>41</v>
      </c>
      <c r="F21" s="25">
        <v>3.0000000000000001E-3</v>
      </c>
      <c r="G21" s="25">
        <v>3.0000000000000001E-3</v>
      </c>
      <c r="H21" s="25">
        <v>6.3E-2</v>
      </c>
      <c r="I21" s="25">
        <v>0.30399999999999999</v>
      </c>
      <c r="J21" s="25">
        <v>0.34</v>
      </c>
      <c r="K21" s="25">
        <v>0.29799999999999999</v>
      </c>
      <c r="L21" s="25">
        <f>R9/R$4</f>
        <v>0.20907101651084145</v>
      </c>
      <c r="M21" s="25">
        <f>Q9/Q$4</f>
        <v>0.13239816967969395</v>
      </c>
      <c r="N21" s="25">
        <f>P9/P$4</f>
        <v>5.2613429232967142E-2</v>
      </c>
      <c r="O21" s="25">
        <f>O9/O$4</f>
        <v>4.8592842606839728E-2</v>
      </c>
      <c r="P21" s="25">
        <f>N9/N$4</f>
        <v>5.335598562072192E-2</v>
      </c>
      <c r="Q21" s="25">
        <f>M9/M$4</f>
        <v>5.1420066972590849E-2</v>
      </c>
      <c r="R21" s="25">
        <f>L9/L$4</f>
        <v>4.5098760888234571E-2</v>
      </c>
      <c r="S21" s="25">
        <f>K9/K$4</f>
        <v>4.3523599076395955E-2</v>
      </c>
      <c r="T21" s="25">
        <f>J9/J$4</f>
        <v>3.9314416112709596E-2</v>
      </c>
      <c r="U21" s="25">
        <f>I9/I$4</f>
        <v>0.12915542432418672</v>
      </c>
      <c r="V21" s="25">
        <f>H9/H$4</f>
        <v>0.15618232057952255</v>
      </c>
      <c r="W21" s="25">
        <f>G9/G$4</f>
        <v>0.1099116781157998</v>
      </c>
      <c r="X21" s="25">
        <f>F9/F$4</f>
        <v>7.5012419274714359E-2</v>
      </c>
    </row>
    <row r="22" spans="1:24" x14ac:dyDescent="0.25">
      <c r="A22" s="11" t="s">
        <v>35</v>
      </c>
      <c r="F22" s="25"/>
      <c r="G22" s="25"/>
      <c r="H22" s="25"/>
      <c r="I22" s="25"/>
      <c r="K22" s="11"/>
      <c r="L22" s="25">
        <f>R11/(R$4+R11)</f>
        <v>2.5680783021610622E-2</v>
      </c>
      <c r="M22" s="25">
        <f>Q11/(Q$4+Q11)</f>
        <v>2.8329162516096115E-2</v>
      </c>
      <c r="N22" s="25">
        <f>P11/(P$4+P11)</f>
        <v>2.0058413188829081E-2</v>
      </c>
      <c r="O22" s="25">
        <f>O11/(O$4+O11)</f>
        <v>1.9539139109910699E-2</v>
      </c>
      <c r="P22" s="25">
        <f>N11/(N$4+N11)</f>
        <v>2.0287058255940175E-2</v>
      </c>
      <c r="Q22" s="25">
        <f>M11/(M$4+M11)</f>
        <v>1.7617817632438228E-2</v>
      </c>
      <c r="R22" s="25">
        <f>L11/(L$4+L11)</f>
        <v>1.8779342723004695E-2</v>
      </c>
      <c r="S22" s="25">
        <f>K11/(K$4+K11)</f>
        <v>1.5930025165530552E-2</v>
      </c>
      <c r="T22" s="25">
        <f>J11/(J$4+J11)</f>
        <v>1.9624054665272474E-2</v>
      </c>
      <c r="U22" s="25">
        <f>I11/(I$4+I11)</f>
        <v>2.3610696888358682E-2</v>
      </c>
      <c r="V22" s="25">
        <f>H11/(H$4+H11)</f>
        <v>2.5448811256671519E-2</v>
      </c>
      <c r="W22" s="25">
        <f>G11/(G$4)</f>
        <v>2.6093958380513826E-2</v>
      </c>
      <c r="X22" s="25">
        <f>F11/(F$4)</f>
        <v>2.3671137605563834E-2</v>
      </c>
    </row>
    <row r="23" spans="1:24" x14ac:dyDescent="0.25"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9" spans="1:24" x14ac:dyDescent="0.25">
      <c r="U29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workbookViewId="0">
      <selection activeCell="E25" sqref="E25"/>
    </sheetView>
  </sheetViews>
  <sheetFormatPr defaultColWidth="9" defaultRowHeight="15" x14ac:dyDescent="0.2"/>
  <cols>
    <col min="1" max="1" width="16.375" style="1" customWidth="1"/>
    <col min="2" max="6" width="17.5" style="1" customWidth="1"/>
    <col min="7" max="7" width="10.625" style="1" bestFit="1" customWidth="1"/>
    <col min="8" max="16384" width="9" style="1"/>
  </cols>
  <sheetData>
    <row r="1" spans="1:7" x14ac:dyDescent="0.2">
      <c r="A1" s="27" t="s">
        <v>0</v>
      </c>
      <c r="B1" s="27"/>
      <c r="C1" s="27"/>
      <c r="D1" s="27"/>
      <c r="E1" s="27"/>
      <c r="F1" s="27"/>
    </row>
    <row r="2" spans="1:7" x14ac:dyDescent="0.2">
      <c r="A2" s="2"/>
      <c r="B2" s="2"/>
      <c r="C2" s="3"/>
    </row>
    <row r="3" spans="1:7" x14ac:dyDescent="0.2">
      <c r="A3" s="4" t="s">
        <v>1</v>
      </c>
      <c r="B3" s="5">
        <v>193371.15467300001</v>
      </c>
    </row>
    <row r="4" spans="1:7" x14ac:dyDescent="0.2">
      <c r="A4" s="4" t="s">
        <v>2</v>
      </c>
      <c r="B4" s="1">
        <v>535678.42301200004</v>
      </c>
    </row>
    <row r="5" spans="1:7" x14ac:dyDescent="0.2">
      <c r="A5" s="4" t="s">
        <v>3</v>
      </c>
      <c r="B5" s="1">
        <v>102550.431725</v>
      </c>
    </row>
    <row r="6" spans="1:7" x14ac:dyDescent="0.2">
      <c r="A6" s="4"/>
      <c r="B6" s="5"/>
      <c r="C6" s="5"/>
      <c r="D6" s="5"/>
    </row>
    <row r="7" spans="1:7" x14ac:dyDescent="0.2">
      <c r="A7" s="8" t="s">
        <v>4</v>
      </c>
    </row>
    <row r="8" spans="1:7" x14ac:dyDescent="0.2">
      <c r="A8" s="8"/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1:7" x14ac:dyDescent="0.2">
      <c r="A9" s="4" t="s">
        <v>10</v>
      </c>
      <c r="B9" s="5">
        <v>53037.567857000002</v>
      </c>
      <c r="C9" s="5">
        <v>18534.008818999999</v>
      </c>
      <c r="D9" s="5">
        <v>56098.931119000001</v>
      </c>
      <c r="E9" s="5">
        <v>43890.173346999996</v>
      </c>
      <c r="F9" s="5">
        <v>21810.473531</v>
      </c>
    </row>
    <row r="10" spans="1:7" x14ac:dyDescent="0.2">
      <c r="A10" s="4" t="s">
        <v>11</v>
      </c>
      <c r="B10" s="5">
        <v>53679.889040000002</v>
      </c>
      <c r="C10" s="5">
        <v>37443.339397999996</v>
      </c>
      <c r="D10" s="5">
        <v>199787.708033</v>
      </c>
      <c r="E10" s="5">
        <v>171427.70875300001</v>
      </c>
      <c r="F10" s="5">
        <v>73339.777788000007</v>
      </c>
    </row>
    <row r="11" spans="1:7" x14ac:dyDescent="0.2">
      <c r="A11" s="8" t="s">
        <v>12</v>
      </c>
      <c r="B11" s="5">
        <v>22561.658338000001</v>
      </c>
      <c r="C11" s="5">
        <v>9763.1433610000004</v>
      </c>
      <c r="D11" s="5">
        <v>38946.658858000003</v>
      </c>
      <c r="E11" s="5">
        <v>22603.269462</v>
      </c>
      <c r="F11" s="5">
        <v>8675.7017059999998</v>
      </c>
    </row>
    <row r="12" spans="1:7" x14ac:dyDescent="0.2">
      <c r="A12" s="2"/>
    </row>
    <row r="13" spans="1:7" x14ac:dyDescent="0.2">
      <c r="A13" s="8" t="s">
        <v>13</v>
      </c>
    </row>
    <row r="14" spans="1:7" x14ac:dyDescent="0.2">
      <c r="A14" s="8"/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1" t="s">
        <v>14</v>
      </c>
    </row>
    <row r="15" spans="1:7" x14ac:dyDescent="0.2">
      <c r="A15" s="4" t="s">
        <v>10</v>
      </c>
      <c r="B15" s="7">
        <f>B9/$B$3</f>
        <v>0.27427859106850294</v>
      </c>
      <c r="C15" s="7">
        <f t="shared" ref="C15:F15" si="0">C9/$B$3</f>
        <v>9.584681257316742E-2</v>
      </c>
      <c r="D15" s="7">
        <f t="shared" si="0"/>
        <v>0.29011013154400411</v>
      </c>
      <c r="E15" s="7">
        <f t="shared" si="0"/>
        <v>0.22697373567024723</v>
      </c>
      <c r="F15" s="7">
        <f t="shared" si="0"/>
        <v>0.11279072914407821</v>
      </c>
      <c r="G15" s="9">
        <f>SUM(B15:F15)</f>
        <v>0.99999999999999989</v>
      </c>
    </row>
    <row r="16" spans="1:7" x14ac:dyDescent="0.2">
      <c r="A16" s="4" t="s">
        <v>11</v>
      </c>
      <c r="B16" s="7">
        <f>B10/$B$4</f>
        <v>0.1002091679149031</v>
      </c>
      <c r="C16" s="7">
        <f t="shared" ref="C16:F16" si="1">C10/$B$4</f>
        <v>6.9898912835548735E-2</v>
      </c>
      <c r="D16" s="7">
        <f t="shared" si="1"/>
        <v>0.37296202245675375</v>
      </c>
      <c r="E16" s="7">
        <f t="shared" si="1"/>
        <v>0.32001981298612014</v>
      </c>
      <c r="F16" s="7">
        <f t="shared" si="1"/>
        <v>0.13691008380667422</v>
      </c>
      <c r="G16" s="9">
        <f t="shared" ref="G16:G17" si="2">SUM(B16:F16)</f>
        <v>1</v>
      </c>
    </row>
    <row r="17" spans="1:7" x14ac:dyDescent="0.2">
      <c r="A17" s="8" t="s">
        <v>12</v>
      </c>
      <c r="B17" s="7">
        <f>B11/$B$5</f>
        <v>0.22000549347760437</v>
      </c>
      <c r="C17" s="7">
        <f t="shared" ref="C17:F17" si="3">C11/$B$5</f>
        <v>9.5203337487460973E-2</v>
      </c>
      <c r="D17" s="7">
        <f t="shared" si="3"/>
        <v>0.37978054507307829</v>
      </c>
      <c r="E17" s="7">
        <f>E11/$B$5</f>
        <v>0.2204112560209702</v>
      </c>
      <c r="F17" s="7">
        <f t="shared" si="3"/>
        <v>8.4599367940886155E-2</v>
      </c>
      <c r="G17" s="9">
        <f t="shared" si="2"/>
        <v>1</v>
      </c>
    </row>
  </sheetData>
  <mergeCells count="1">
    <mergeCell ref="A1:F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3B3A0-ADAB-4982-8244-608D6BCE1CF9}"/>
</file>

<file path=customXml/itemProps2.xml><?xml version="1.0" encoding="utf-8"?>
<ds:datastoreItem xmlns:ds="http://schemas.openxmlformats.org/officeDocument/2006/customXml" ds:itemID="{87C2A12E-1023-42EC-A7D1-C9DF14CE6D10}"/>
</file>

<file path=customXml/itemProps3.xml><?xml version="1.0" encoding="utf-8"?>
<ds:datastoreItem xmlns:ds="http://schemas.openxmlformats.org/officeDocument/2006/customXml" ds:itemID="{C37B1F80-2CE0-4143-8A71-63B34FADF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תרשים 1</vt:lpstr>
      <vt:lpstr>תרשים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2020-12-15T10:05:05Z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