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חוברת_עבודה_זו" defaultThemeVersion="164011"/>
  <bookViews>
    <workbookView xWindow="0" yWindow="0" windowWidth="28800" windowHeight="12000" tabRatio="1000" activeTab="1"/>
  </bookViews>
  <sheets>
    <sheet name="Table 1" sheetId="2" r:id="rId1"/>
    <sheet name="Table 2" sheetId="7" r:id="rId2"/>
    <sheet name="Table  3" sheetId="8" r:id="rId3"/>
    <sheet name="Table 4" sheetId="9" r:id="rId4"/>
    <sheet name="Table 5" sheetId="10" r:id="rId5"/>
    <sheet name="Table 6" sheetId="13" r:id="rId6"/>
    <sheet name="Table 7" sheetId="14" r:id="rId7"/>
    <sheet name="Table 8" sheetId="4" r:id="rId8"/>
    <sheet name="Table 9" sheetId="5" r:id="rId9"/>
    <sheet name="Table 10" sheetId="6" r:id="rId10"/>
    <sheet name="Table 11" sheetId="18" r:id="rId11"/>
  </sheets>
  <definedNames>
    <definedName name="_xlnm.Print_Area" localSheetId="9">'Table 10'!$A$1:$K$16</definedName>
    <definedName name="_xlnm.Print_Area" localSheetId="10">'Table 11'!$A$1:$L$25</definedName>
    <definedName name="_xlnm.Print_Area" localSheetId="3">'Table 4'!$A$1:$J$29</definedName>
    <definedName name="_xlnm.Print_Area" localSheetId="7">'Table 8'!$A$1:$K$37</definedName>
    <definedName name="_xlnm.Print_Area" localSheetId="8">'Table 9'!$A$1:$U$32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8" i="5" l="1"/>
  <c r="U9" i="5"/>
  <c r="U10" i="5"/>
  <c r="U11" i="5"/>
  <c r="U12" i="5"/>
  <c r="U13" i="5"/>
  <c r="U14" i="5"/>
  <c r="U15" i="5"/>
  <c r="U7" i="5"/>
  <c r="S8" i="5"/>
  <c r="S9" i="5"/>
  <c r="S10" i="5"/>
  <c r="S11" i="5"/>
  <c r="S12" i="5"/>
  <c r="S13" i="5"/>
  <c r="S14" i="5"/>
  <c r="S15" i="5"/>
  <c r="S7" i="5"/>
  <c r="J14" i="2" l="1"/>
  <c r="E14" i="2"/>
  <c r="E13" i="2"/>
  <c r="E11" i="2"/>
  <c r="F16" i="9" l="1"/>
  <c r="B16" i="9"/>
</calcChain>
</file>

<file path=xl/sharedStrings.xml><?xml version="1.0" encoding="utf-8"?>
<sst xmlns="http://schemas.openxmlformats.org/spreadsheetml/2006/main" count="495" uniqueCount="251">
  <si>
    <t>2015</t>
  </si>
  <si>
    <t>2016</t>
  </si>
  <si>
    <t>2017</t>
  </si>
  <si>
    <t>2018</t>
  </si>
  <si>
    <t>2019</t>
  </si>
  <si>
    <t>2020</t>
  </si>
  <si>
    <t>2021</t>
  </si>
  <si>
    <t>2022</t>
  </si>
  <si>
    <t>2023</t>
  </si>
  <si>
    <t>ROE
(percent)</t>
  </si>
  <si>
    <t>Rate of change in balance-sheet credit to the public (percent)</t>
  </si>
  <si>
    <t>Ratio of bank credit to the public to GDP (percent)</t>
  </si>
  <si>
    <t>Ratio of credit to deposits (percent)</t>
  </si>
  <si>
    <t>Table 1</t>
  </si>
  <si>
    <t>Leumi</t>
  </si>
  <si>
    <t>Hapoalim</t>
  </si>
  <si>
    <t>Mizrahi-Tefahot</t>
  </si>
  <si>
    <t>Discount</t>
  </si>
  <si>
    <t>First Int'l</t>
  </si>
  <si>
    <t>Total assets</t>
  </si>
  <si>
    <t>Credit to the public</t>
  </si>
  <si>
    <t>(NIS million)</t>
  </si>
  <si>
    <t>(Percent)</t>
  </si>
  <si>
    <t>Assets</t>
  </si>
  <si>
    <t>Cash and deposits at banks</t>
  </si>
  <si>
    <t>Securities</t>
  </si>
  <si>
    <t>Securities borrowed or bought under reverse repurchase agreements</t>
  </si>
  <si>
    <t>Allowance for credit losses</t>
  </si>
  <si>
    <t>Net credit to the public</t>
  </si>
  <si>
    <t>Credit to governments</t>
  </si>
  <si>
    <t>Investments in subsidiary and affiliated companies</t>
  </si>
  <si>
    <t>Premises and equipment</t>
  </si>
  <si>
    <t>Intangible assets</t>
  </si>
  <si>
    <t>Assets in respect of derivative instruments</t>
  </si>
  <si>
    <t>Other assets</t>
  </si>
  <si>
    <t>In current prices</t>
  </si>
  <si>
    <t>Distribution</t>
  </si>
  <si>
    <t>Deposits of the public</t>
  </si>
  <si>
    <t>Deposits from banks</t>
  </si>
  <si>
    <t>Deposits from governments</t>
  </si>
  <si>
    <t>Securities lent or sold under repurchase agreements</t>
  </si>
  <si>
    <t>Bonds and subordinated notes</t>
  </si>
  <si>
    <t>Liabilities in respect of derivative instruments</t>
  </si>
  <si>
    <t>Other liabilities</t>
  </si>
  <si>
    <t>Minority interest</t>
  </si>
  <si>
    <t>Shareholders equity</t>
  </si>
  <si>
    <t>Total equity</t>
  </si>
  <si>
    <t>Total liabilities and equity</t>
  </si>
  <si>
    <t>Of the Israeli government</t>
  </si>
  <si>
    <t>Of foreign governments</t>
  </si>
  <si>
    <t>Of Israeli financial institutions</t>
  </si>
  <si>
    <t>Of foreign financial institutions</t>
  </si>
  <si>
    <t>Other - Israeli</t>
  </si>
  <si>
    <t xml:space="preserve">Other - foreign </t>
  </si>
  <si>
    <t>Stocks</t>
  </si>
  <si>
    <t>Total securities, all types</t>
  </si>
  <si>
    <t>Book value</t>
  </si>
  <si>
    <t>Bank Hapoalim</t>
  </si>
  <si>
    <t>Discount Bank</t>
  </si>
  <si>
    <t>First International</t>
  </si>
  <si>
    <t>Bank of Jerusalem</t>
  </si>
  <si>
    <t>Total Banking System</t>
  </si>
  <si>
    <t>Table 5</t>
  </si>
  <si>
    <t>Transactions in off-balance-sheet financial instruments where the par value reflects credit risk,</t>
  </si>
  <si>
    <t>End of year balance</t>
  </si>
  <si>
    <t>Documentary credit</t>
  </si>
  <si>
    <t>Credit guarantees</t>
  </si>
  <si>
    <t>Guarantees for home purchases</t>
  </si>
  <si>
    <t>Other guarantees and liabilities</t>
  </si>
  <si>
    <t>Unutilized credit card facilities</t>
  </si>
  <si>
    <t>Unutilized CLA and other credit facilities in demand accounts</t>
  </si>
  <si>
    <t>Irrevocable commitments to provide credit that has not yet been extended</t>
  </si>
  <si>
    <t>Commitments to issue guarantees</t>
  </si>
  <si>
    <t>Total</t>
  </si>
  <si>
    <t>Bank Leumi</t>
  </si>
  <si>
    <t>Mizrahi-Tefahot Bank</t>
  </si>
  <si>
    <t>(NIS millon, at current prices)</t>
  </si>
  <si>
    <t>Total banking system</t>
  </si>
  <si>
    <t>Interest income</t>
  </si>
  <si>
    <t>Interest expenses</t>
  </si>
  <si>
    <t>Net interest income</t>
  </si>
  <si>
    <t>Loan loss provisions</t>
  </si>
  <si>
    <t>Net interest income after loan loss provisions</t>
  </si>
  <si>
    <t xml:space="preserve">Noninterest income </t>
  </si>
  <si>
    <t xml:space="preserve">  Exchange rate differentials</t>
  </si>
  <si>
    <t>Total operating and other expenses</t>
  </si>
  <si>
    <t>Pre-tax profit</t>
  </si>
  <si>
    <t>Provision for tax on profits</t>
  </si>
  <si>
    <t>After-tax profit</t>
  </si>
  <si>
    <t>Net profit attributed to shareholders</t>
  </si>
  <si>
    <t>Total pre-tax ROE (percent)</t>
  </si>
  <si>
    <t>Total after-tax ROE (percent)</t>
  </si>
  <si>
    <t>Total ROA (percent)</t>
  </si>
  <si>
    <t>(continued)</t>
  </si>
  <si>
    <t>Table 7</t>
  </si>
  <si>
    <t>Quantity effect</t>
  </si>
  <si>
    <t>Price effect</t>
  </si>
  <si>
    <t>Net change</t>
  </si>
  <si>
    <t>Assets side</t>
  </si>
  <si>
    <t>Liabilities side</t>
  </si>
  <si>
    <t>Net quantity effect</t>
  </si>
  <si>
    <t>Net price effect</t>
  </si>
  <si>
    <t>Contribution to net interest income</t>
  </si>
  <si>
    <t>Credit to the public (assets) / deposits of the public (liablities) in Israel</t>
  </si>
  <si>
    <t>Credit to the public (assets) / deposits of the public (liabilities) abroad</t>
  </si>
  <si>
    <t>Total credit to the public / deposits of the public</t>
  </si>
  <si>
    <t>Other interest-bearing assets / liabilities in Israel</t>
  </si>
  <si>
    <t>Other interest-bearing assets / liabilities abroad</t>
  </si>
  <si>
    <t>Total other interest-bearing assets / liabilities</t>
  </si>
  <si>
    <t>Total interest income / expenses</t>
  </si>
  <si>
    <t>Liabilities</t>
  </si>
  <si>
    <t>Deposits at banks</t>
  </si>
  <si>
    <t>Deposits at central banks</t>
  </si>
  <si>
    <t>Bonds</t>
  </si>
  <si>
    <t>Total interest-bearing assets</t>
  </si>
  <si>
    <t>Average yearly balance (NIS million)</t>
  </si>
  <si>
    <t>Interest income (NIS million)</t>
  </si>
  <si>
    <t>Income rate (%)</t>
  </si>
  <si>
    <t>Expense rate (%)</t>
  </si>
  <si>
    <t>Interest rate gap</t>
  </si>
  <si>
    <t>Interest expenses (NIS million)</t>
  </si>
  <si>
    <t>Deposits from central banks</t>
  </si>
  <si>
    <t>Total interest-bearing liabilities</t>
  </si>
  <si>
    <t>(percent)</t>
  </si>
  <si>
    <t>Year</t>
  </si>
  <si>
    <t>First Int'l.</t>
  </si>
  <si>
    <t>Capital base</t>
  </si>
  <si>
    <t>Credit risk</t>
  </si>
  <si>
    <t>Market risks</t>
  </si>
  <si>
    <t>Operational risk</t>
  </si>
  <si>
    <t>Total weighted items</t>
  </si>
  <si>
    <t>Tier 1 capital ratio</t>
  </si>
  <si>
    <t>Total capital adequacy ratio</t>
  </si>
  <si>
    <t>Minimum required Tier 1 capital ratio</t>
  </si>
  <si>
    <t>(NIS milion)</t>
  </si>
  <si>
    <t>Tier 1 capital</t>
  </si>
  <si>
    <t>Balance sheet exposures</t>
  </si>
  <si>
    <t>Total exposures</t>
  </si>
  <si>
    <t>Leverage ratio</t>
  </si>
  <si>
    <t>Required leverage ratio</t>
  </si>
  <si>
    <t>Mizrahi Tefahot</t>
  </si>
  <si>
    <t>Construction and real estate</t>
  </si>
  <si>
    <t>Borrower activity in Israel</t>
  </si>
  <si>
    <t>Business sector</t>
  </si>
  <si>
    <t xml:space="preserve"> Real estate</t>
  </si>
  <si>
    <t>Financial services</t>
  </si>
  <si>
    <t>Other business services</t>
  </si>
  <si>
    <t>Private individuals</t>
  </si>
  <si>
    <t>Private individuals - other</t>
  </si>
  <si>
    <t>Balance</t>
  </si>
  <si>
    <t>Distribution of credit to the public</t>
  </si>
  <si>
    <t>Change in credit</t>
  </si>
  <si>
    <t>Borrowers' activity abroad</t>
  </si>
  <si>
    <r>
      <rPr>
        <vertAlign val="superscript"/>
        <sz val="10"/>
        <color theme="1"/>
        <rFont val="Assistant"/>
      </rPr>
      <t>b</t>
    </r>
    <r>
      <rPr>
        <sz val="10"/>
        <color theme="1"/>
        <rFont val="Assistant"/>
      </rPr>
      <t xml:space="preserve"> Calculated in accordance with Proper Conduct of Banking Business Directive 218.</t>
    </r>
  </si>
  <si>
    <r>
      <rPr>
        <vertAlign val="superscript"/>
        <sz val="10"/>
        <color theme="1"/>
        <rFont val="Assistant"/>
      </rPr>
      <t xml:space="preserve">c </t>
    </r>
    <r>
      <rPr>
        <sz val="10"/>
        <color theme="1"/>
        <rFont val="Assistant"/>
      </rPr>
      <t>The ratio between total operating and other expenses nd total net interest and noninterest income (cost-to-income).</t>
    </r>
  </si>
  <si>
    <r>
      <rPr>
        <vertAlign val="superscript"/>
        <sz val="10"/>
        <color theme="1"/>
        <rFont val="Assistant"/>
      </rPr>
      <t>d</t>
    </r>
    <r>
      <rPr>
        <sz val="10"/>
        <color theme="1"/>
        <rFont val="Assistant"/>
      </rPr>
      <t xml:space="preserve"> The LCR, developed by the Basel Committee to enhance the short-term resilience of banking corporations’ liquidity profiles, indicates the quantity of HQLA (High Quality Liquid Assets) that corporations should hold in order to withstand a significant stress scenario that lasts thirty calendar days. The LCR is composed of two elements. The first, in the numerator, is the inventory of HQLA (High Quality Liquid Assets), which is comprised of two levels of assets. Level 1 includes high quality assets that may be held in unlimited amounts, and Level 2 is composed of assets that are limited to a maximum aggregate holding of 40 percent of the HQLA inventory. (This level is divided into two sublevels: 2A and 2B. At the latter level, the share of assets that may be held is limited to 15 percent.) The second element, in the denominator, is the total net cash outflow, i.e., the expected total cash outflow less the expected total cash inflow in the stress scenario. The expected total cash outflow is calculated by multiplying the balances of different categories or types of balance-sheet and off-balance-sheet liabilities by their expected runoff or drawdown rates. The total expected cash inflow is calculated by multiplying outstanding contractual receivables by the rates at which they are expected to be received in the scenario, up to a cumulative 75  percent of the predicted total cash outflow. </t>
    </r>
  </si>
  <si>
    <r>
      <rPr>
        <vertAlign val="superscript"/>
        <sz val="10"/>
        <rFont val="Assistant"/>
      </rPr>
      <t>a</t>
    </r>
    <r>
      <rPr>
        <sz val="10"/>
        <rFont val="Assistant"/>
      </rPr>
      <t xml:space="preserve"> Mortgage-backed securities (MBS) issued by US government agencies (FNMA, FHLMC and GNMA) are included in the "Asset-backed or mortgage-backed" item whether there is a government guarantee for them or not.</t>
    </r>
  </si>
  <si>
    <t>NIS million</t>
  </si>
  <si>
    <r>
      <rPr>
        <vertAlign val="superscript"/>
        <sz val="10"/>
        <color theme="1"/>
        <rFont val="Assistant"/>
      </rPr>
      <t>b</t>
    </r>
    <r>
      <rPr>
        <sz val="10"/>
        <color theme="1"/>
        <rFont val="Assistant"/>
      </rPr>
      <t xml:space="preserve"> The price effect is calculated as the change in price (current year versus previous year) multiplied by the balance-sheet balance for the same period in the previous year, divided by 1,000.</t>
    </r>
  </si>
  <si>
    <t>Unit output cost</t>
  </si>
  <si>
    <t>Efficiency ratio</t>
  </si>
  <si>
    <t>Derivative Exposure</t>
  </si>
  <si>
    <t>Securities Financing Exposure</t>
  </si>
  <si>
    <t>Off-balance sheet expsosure</t>
  </si>
  <si>
    <r>
      <t>Common Equity Tier 1 capital ratio</t>
    </r>
    <r>
      <rPr>
        <vertAlign val="superscript"/>
        <sz val="11"/>
        <rFont val="Assistant"/>
      </rPr>
      <t>a</t>
    </r>
    <r>
      <rPr>
        <sz val="11"/>
        <rFont val="Assistant"/>
      </rPr>
      <t xml:space="preserve"> (percent)</t>
    </r>
  </si>
  <si>
    <r>
      <t>Leverage ratio</t>
    </r>
    <r>
      <rPr>
        <vertAlign val="superscript"/>
        <sz val="11"/>
        <rFont val="Assistant"/>
      </rPr>
      <t>b</t>
    </r>
    <r>
      <rPr>
        <sz val="11"/>
        <rFont val="Assistant"/>
      </rPr>
      <t xml:space="preserve"> (percent)</t>
    </r>
  </si>
  <si>
    <r>
      <t>Efficiency ratio</t>
    </r>
    <r>
      <rPr>
        <vertAlign val="superscript"/>
        <sz val="11"/>
        <rFont val="Assistant"/>
      </rPr>
      <t>c</t>
    </r>
  </si>
  <si>
    <r>
      <t>Ratio of market value to book value</t>
    </r>
    <r>
      <rPr>
        <vertAlign val="superscript"/>
        <sz val="11"/>
        <rFont val="Assistant"/>
      </rPr>
      <t>g,h</t>
    </r>
    <r>
      <rPr>
        <sz val="11"/>
        <rFont val="Assistant"/>
      </rPr>
      <t xml:space="preserve"> (MV/BV)</t>
    </r>
  </si>
  <si>
    <r>
      <t>Total liabilities</t>
    </r>
    <r>
      <rPr>
        <b/>
        <vertAlign val="superscript"/>
        <sz val="11"/>
        <rFont val="Assistant"/>
      </rPr>
      <t xml:space="preserve"> </t>
    </r>
  </si>
  <si>
    <r>
      <t xml:space="preserve">a </t>
    </r>
    <r>
      <rPr>
        <sz val="10"/>
        <rFont val="Assistant"/>
      </rPr>
      <t>On a consolidated basis.</t>
    </r>
  </si>
  <si>
    <r>
      <t>Asset-backed or mortgage-backed securities</t>
    </r>
    <r>
      <rPr>
        <vertAlign val="superscript"/>
        <sz val="11"/>
        <rFont val="Assistant"/>
      </rPr>
      <t>a</t>
    </r>
  </si>
  <si>
    <r>
      <t xml:space="preserve">of which: </t>
    </r>
    <r>
      <rPr>
        <sz val="11"/>
        <rFont val="Assistant"/>
      </rPr>
      <t xml:space="preserve">Noninterest financing income </t>
    </r>
  </si>
  <si>
    <r>
      <t xml:space="preserve">              </t>
    </r>
    <r>
      <rPr>
        <i/>
        <sz val="11"/>
        <rFont val="Assistant"/>
      </rPr>
      <t>of which:</t>
    </r>
    <r>
      <rPr>
        <sz val="11"/>
        <rFont val="Assistant"/>
      </rPr>
      <t xml:space="preserve"> Stocks</t>
    </r>
    <r>
      <rPr>
        <vertAlign val="superscript"/>
        <sz val="11"/>
        <rFont val="Assistant"/>
      </rPr>
      <t>a</t>
    </r>
  </si>
  <si>
    <r>
      <t xml:space="preserve">  Bonds</t>
    </r>
    <r>
      <rPr>
        <vertAlign val="superscript"/>
        <sz val="11"/>
        <rFont val="Assistant"/>
      </rPr>
      <t>b</t>
    </r>
  </si>
  <si>
    <r>
      <t xml:space="preserve">  Activity in derivative instruments</t>
    </r>
    <r>
      <rPr>
        <vertAlign val="superscript"/>
        <sz val="11"/>
        <rFont val="Assistant"/>
      </rPr>
      <t>c</t>
    </r>
  </si>
  <si>
    <r>
      <t xml:space="preserve">   </t>
    </r>
    <r>
      <rPr>
        <i/>
        <sz val="11"/>
        <rFont val="Assistant"/>
      </rPr>
      <t>of which:</t>
    </r>
    <r>
      <rPr>
        <sz val="11"/>
        <rFont val="Assistant"/>
      </rPr>
      <t xml:space="preserve"> Fees</t>
    </r>
  </si>
  <si>
    <r>
      <t xml:space="preserve">   </t>
    </r>
    <r>
      <rPr>
        <i/>
        <sz val="11"/>
        <rFont val="Assistant"/>
      </rPr>
      <t>of which:</t>
    </r>
    <r>
      <rPr>
        <sz val="11"/>
        <rFont val="Assistant"/>
      </rPr>
      <t xml:space="preserve"> salaries and related expenses</t>
    </r>
  </si>
  <si>
    <r>
      <rPr>
        <vertAlign val="superscript"/>
        <sz val="10"/>
        <color rgb="FF000000"/>
        <rFont val="Assistant"/>
      </rPr>
      <t>a</t>
    </r>
    <r>
      <rPr>
        <sz val="10"/>
        <color rgb="FF000000"/>
        <rFont val="Assistant"/>
      </rPr>
      <t xml:space="preserve"> Includes the profits/losses from investments in shares available for sale, profits from the sales of shares of affiliated companies, dividends and profits/losses from adjustments to fair value of tradable shares.</t>
    </r>
  </si>
  <si>
    <r>
      <rPr>
        <vertAlign val="superscript"/>
        <sz val="10"/>
        <color rgb="FF000000"/>
        <rFont val="Assistant"/>
      </rPr>
      <t>b</t>
    </r>
    <r>
      <rPr>
        <sz val="10"/>
        <color rgb="FF000000"/>
        <rFont val="Assistant"/>
      </rPr>
      <t xml:space="preserve"> Includes the profits/losses from investments in bonds held to maturity and available for sale and income/expenses realized and not yet realized from adjustments to fair value of tradable bonds.</t>
    </r>
  </si>
  <si>
    <r>
      <rPr>
        <vertAlign val="superscript"/>
        <sz val="10"/>
        <color theme="1"/>
        <rFont val="Assistant"/>
      </rPr>
      <t>c</t>
    </r>
    <r>
      <rPr>
        <sz val="10"/>
        <color theme="1"/>
        <rFont val="Assistant"/>
      </rPr>
      <t xml:space="preserve"> Includes derivative instruments not intended for hedging purposes (ALM instruments) and other derivative instruments.</t>
    </r>
  </si>
  <si>
    <r>
      <t>Other assets</t>
    </r>
    <r>
      <rPr>
        <vertAlign val="superscript"/>
        <sz val="11"/>
        <rFont val="Assistant"/>
      </rPr>
      <t>a</t>
    </r>
  </si>
  <si>
    <r>
      <rPr>
        <vertAlign val="superscript"/>
        <sz val="10"/>
        <rFont val="Assistant"/>
      </rPr>
      <t>a</t>
    </r>
    <r>
      <rPr>
        <sz val="10"/>
        <rFont val="Assistant"/>
      </rPr>
      <t xml:space="preserve"> The ratio between total operating and other expenses and the average balance of assets (average cost).</t>
    </r>
  </si>
  <si>
    <r>
      <rPr>
        <vertAlign val="superscript"/>
        <sz val="10"/>
        <rFont val="Assistant"/>
      </rPr>
      <t>b</t>
    </r>
    <r>
      <rPr>
        <sz val="10"/>
        <rFont val="Assistant"/>
      </rPr>
      <t xml:space="preserve"> The ratio between total operating and other expenses and total net interest and noninterest income (cost-to-income).</t>
    </r>
  </si>
  <si>
    <r>
      <t>Tier 1 capital</t>
    </r>
    <r>
      <rPr>
        <vertAlign val="superscript"/>
        <sz val="11"/>
        <rFont val="Assistant"/>
      </rPr>
      <t>a,b</t>
    </r>
  </si>
  <si>
    <r>
      <t>Tier 2 capital</t>
    </r>
    <r>
      <rPr>
        <vertAlign val="superscript"/>
        <sz val="11"/>
        <rFont val="Assistant"/>
      </rPr>
      <t>b</t>
    </r>
  </si>
  <si>
    <r>
      <t>Minimum required total capital ratio</t>
    </r>
    <r>
      <rPr>
        <vertAlign val="superscript"/>
        <sz val="11"/>
        <rFont val="Assistant"/>
      </rPr>
      <t>c</t>
    </r>
  </si>
  <si>
    <r>
      <rPr>
        <vertAlign val="superscript"/>
        <sz val="10"/>
        <rFont val="Assistant"/>
      </rPr>
      <t>a</t>
    </r>
    <r>
      <rPr>
        <sz val="10"/>
        <rFont val="Assistant"/>
      </rPr>
      <t xml:space="preserve"> Including minority shareholders' rights, according to the groups' balance sheets.</t>
    </r>
  </si>
  <si>
    <r>
      <rPr>
        <vertAlign val="superscript"/>
        <sz val="10"/>
        <rFont val="Assistant"/>
      </rPr>
      <t>b</t>
    </r>
    <r>
      <rPr>
        <sz val="10"/>
        <rFont val="Assistant"/>
      </rPr>
      <t xml:space="preserve"> After deductions.</t>
    </r>
  </si>
  <si>
    <r>
      <rPr>
        <i/>
        <sz val="11"/>
        <rFont val="Assistant"/>
      </rPr>
      <t>Of which:</t>
    </r>
    <r>
      <rPr>
        <sz val="11"/>
        <rFont val="Assistant"/>
      </rPr>
      <t xml:space="preserve"> Construction</t>
    </r>
  </si>
  <si>
    <r>
      <rPr>
        <i/>
        <sz val="11"/>
        <rFont val="Assistant"/>
      </rPr>
      <t xml:space="preserve">Of which: </t>
    </r>
    <r>
      <rPr>
        <sz val="11"/>
        <rFont val="Assistant"/>
      </rPr>
      <t>Housing loans</t>
    </r>
  </si>
  <si>
    <t>June 2024</t>
  </si>
  <si>
    <t>Total securities portfolio of the banking system, December 2023 and June 2024</t>
  </si>
  <si>
    <t>Table 11</t>
  </si>
  <si>
    <t>Table 10</t>
  </si>
  <si>
    <t>Table 6</t>
  </si>
  <si>
    <t>Table 4</t>
  </si>
  <si>
    <t>Table 3</t>
  </si>
  <si>
    <t>Rate of change relative to corresponding period of previous year</t>
  </si>
  <si>
    <r>
      <rPr>
        <b/>
        <sz val="10"/>
        <color theme="1"/>
        <rFont val="Assistant"/>
      </rPr>
      <t>SOURCE</t>
    </r>
    <r>
      <rPr>
        <sz val="10"/>
        <color theme="1"/>
        <rFont val="Assistant"/>
      </rPr>
      <t>: Based on Central Bureau of Statistics, Tel Aviv Stock Exchange, Bank of Israel, published financial statements, and reports to the Banking Supervision Department.</t>
    </r>
  </si>
  <si>
    <t>Table 2</t>
  </si>
  <si>
    <r>
      <rPr>
        <b/>
        <sz val="10"/>
        <color theme="1"/>
        <rFont val="Assistant"/>
      </rPr>
      <t>SOURCE</t>
    </r>
    <r>
      <rPr>
        <sz val="10"/>
        <color theme="1"/>
        <rFont val="Assistant"/>
      </rPr>
      <t>: Based on published financial statements.</t>
    </r>
  </si>
  <si>
    <r>
      <rPr>
        <b/>
        <sz val="10"/>
        <rFont val="Assistant"/>
      </rPr>
      <t>SOURCE</t>
    </r>
    <r>
      <rPr>
        <sz val="10"/>
        <rFont val="Assistant"/>
      </rPr>
      <t>: Based on published financial statements and reports to the Banking Supervision Department.</t>
    </r>
  </si>
  <si>
    <t>Table 8</t>
  </si>
  <si>
    <t>Table 9</t>
  </si>
  <si>
    <t>Principal banking system indices, 2015–June 2025</t>
  </si>
  <si>
    <t>Main items in consolidated profit and loss statements, total banking system, June 2024 - June 2025</t>
  </si>
  <si>
    <r>
      <rPr>
        <vertAlign val="superscript"/>
        <sz val="10"/>
        <color theme="1"/>
        <rFont val="Assistant"/>
      </rPr>
      <t>d</t>
    </r>
    <r>
      <rPr>
        <sz val="10"/>
        <color theme="1"/>
        <rFont val="Assistant"/>
      </rPr>
      <t xml:space="preserve"> The data for June 2025 do not include CAL’s activity as part of the Discount Group.</t>
    </r>
  </si>
  <si>
    <r>
      <rPr>
        <vertAlign val="superscript"/>
        <sz val="10"/>
        <color theme="1"/>
        <rFont val="Assistant"/>
      </rPr>
      <t>e</t>
    </r>
    <r>
      <rPr>
        <sz val="10"/>
        <color theme="1"/>
        <rFont val="Assistant"/>
      </rPr>
      <t xml:space="preserve"> The rate of change refers to data excluding CAL’s activity in both reporting periods (the data for fees in June 2024, excluding CAL’s activity, amount to NIS 939 million).</t>
    </r>
  </si>
  <si>
    <t>-</t>
  </si>
  <si>
    <r>
      <rPr>
        <vertAlign val="superscript"/>
        <sz val="10"/>
        <rFont val="Assistant"/>
      </rPr>
      <t>5</t>
    </r>
    <r>
      <rPr>
        <sz val="10"/>
        <rFont val="Assistant"/>
      </rPr>
      <t xml:space="preserve"> 13.95</t>
    </r>
  </si>
  <si>
    <r>
      <rPr>
        <vertAlign val="superscript"/>
        <sz val="10"/>
        <rFont val="Assistant"/>
      </rPr>
      <t>d</t>
    </r>
    <r>
      <rPr>
        <sz val="10"/>
        <rFont val="Assistant"/>
      </rPr>
      <t xml:space="preserve"> 1,044</t>
    </r>
  </si>
  <si>
    <r>
      <rPr>
        <vertAlign val="superscript"/>
        <sz val="10"/>
        <rFont val="Assistant"/>
      </rPr>
      <t>e</t>
    </r>
    <r>
      <rPr>
        <sz val="10"/>
        <rFont val="Assistant"/>
      </rPr>
      <t xml:space="preserve">  11.18</t>
    </r>
  </si>
  <si>
    <r>
      <rPr>
        <vertAlign val="superscript"/>
        <sz val="10"/>
        <rFont val="Assistant"/>
      </rPr>
      <t>d</t>
    </r>
    <r>
      <rPr>
        <sz val="10"/>
        <rFont val="Assistant"/>
      </rPr>
      <t xml:space="preserve"> 7,505 </t>
    </r>
  </si>
  <si>
    <r>
      <t>The effect of quantity</t>
    </r>
    <r>
      <rPr>
        <b/>
        <vertAlign val="superscript"/>
        <sz val="11"/>
        <color theme="1"/>
        <rFont val="Assistant"/>
      </rPr>
      <t>a</t>
    </r>
    <r>
      <rPr>
        <b/>
        <sz val="11"/>
        <color theme="1"/>
        <rFont val="Assistant"/>
      </rPr>
      <t xml:space="preserve"> and price</t>
    </r>
    <r>
      <rPr>
        <b/>
        <vertAlign val="superscript"/>
        <sz val="11"/>
        <color theme="1"/>
        <rFont val="Assistant"/>
      </rPr>
      <t>b</t>
    </r>
    <r>
      <rPr>
        <b/>
        <sz val="11"/>
        <color theme="1"/>
        <rFont val="Assistant"/>
      </rPr>
      <t xml:space="preserve"> on interest income and expenses, total banking system, June 2024 - June 2025</t>
    </r>
  </si>
  <si>
    <t>Average balances, interest income and expense rates, and interest rate gap in respect of assets and liabilities, total banking system, June 2024 to June 2025 (NIS million, percent in annual terms)</t>
  </si>
  <si>
    <t>June 2025</t>
  </si>
  <si>
    <t>2024</t>
  </si>
  <si>
    <t>December 2024</t>
  </si>
  <si>
    <t>Distribution of capital and capital ratios in the banking system, December 2024 to June 2025</t>
  </si>
  <si>
    <t>June 2024- June 2025</t>
  </si>
  <si>
    <t>Liabilities and Equity</t>
  </si>
  <si>
    <t>Rate of change in the first six months of 2025</t>
  </si>
  <si>
    <t xml:space="preserve"> total banking system, June 2024– June 2025</t>
  </si>
  <si>
    <t>Total securities portfolio of the banking system, December 2024 and June 2025</t>
  </si>
  <si>
    <r>
      <t>d</t>
    </r>
    <r>
      <rPr>
        <sz val="10"/>
        <color theme="1"/>
        <rFont val="Assistant"/>
      </rPr>
      <t xml:space="preserve"> In non‑annual terms</t>
    </r>
  </si>
  <si>
    <r>
      <t>(Percent)</t>
    </r>
    <r>
      <rPr>
        <vertAlign val="superscript"/>
        <sz val="11"/>
        <color theme="1"/>
        <rFont val="Assistant"/>
      </rPr>
      <t>d</t>
    </r>
  </si>
  <si>
    <r>
      <rPr>
        <b/>
        <sz val="11"/>
        <rFont val="Assistant"/>
      </rPr>
      <t>Unit output cost</t>
    </r>
    <r>
      <rPr>
        <b/>
        <vertAlign val="superscript"/>
        <sz val="11"/>
        <rFont val="Assistant"/>
      </rPr>
      <t>a</t>
    </r>
    <r>
      <rPr>
        <b/>
        <sz val="11"/>
        <rFont val="Assistant"/>
      </rPr>
      <t xml:space="preserve"> and efficiency ratio</t>
    </r>
    <r>
      <rPr>
        <b/>
        <vertAlign val="superscript"/>
        <sz val="11"/>
        <rFont val="Assistant"/>
      </rPr>
      <t>b</t>
    </r>
    <r>
      <rPr>
        <b/>
        <sz val="11"/>
        <rFont val="Assistant"/>
      </rPr>
      <t xml:space="preserve"> of the total banking system</t>
    </r>
    <r>
      <rPr>
        <b/>
        <sz val="11"/>
        <rFont val="Assistant"/>
      </rPr>
      <t>,</t>
    </r>
    <r>
      <rPr>
        <b/>
        <sz val="11"/>
        <color theme="1"/>
        <rFont val="Assistant"/>
      </rPr>
      <t xml:space="preserve"> 2021 - June 2025</t>
    </r>
  </si>
  <si>
    <r>
      <rPr>
        <vertAlign val="superscript"/>
        <sz val="10"/>
        <rFont val="Assistant"/>
      </rPr>
      <t>a</t>
    </r>
    <r>
      <rPr>
        <sz val="10"/>
        <rFont val="Assistant"/>
      </rPr>
      <t xml:space="preserve"> Calculated in accordance with Proper Conduct of Banking Business Directive 201 and 202.</t>
    </r>
  </si>
  <si>
    <r>
      <t>Liquidity coverage ratio</t>
    </r>
    <r>
      <rPr>
        <vertAlign val="superscript"/>
        <sz val="11"/>
        <rFont val="Assistant"/>
      </rPr>
      <t>d</t>
    </r>
    <r>
      <rPr>
        <sz val="11"/>
        <rFont val="Assistant"/>
      </rPr>
      <t xml:space="preserve"> (percent)</t>
    </r>
  </si>
  <si>
    <r>
      <t>Annual loan loss provision to total credit to the public</t>
    </r>
    <r>
      <rPr>
        <vertAlign val="superscript"/>
        <sz val="11"/>
        <rFont val="Assistant"/>
      </rPr>
      <t>e</t>
    </r>
    <r>
      <rPr>
        <sz val="11"/>
        <rFont val="Assistant"/>
      </rPr>
      <t xml:space="preserve"> (percent)</t>
    </r>
  </si>
  <si>
    <r>
      <rPr>
        <vertAlign val="superscript"/>
        <sz val="10"/>
        <color theme="1"/>
        <rFont val="Assistant"/>
      </rPr>
      <t xml:space="preserve">e </t>
    </r>
    <r>
      <rPr>
        <sz val="10"/>
        <color theme="1"/>
        <rFont val="Assistant"/>
      </rPr>
      <t>As of January 2022, Israeli banks implement the Current Expected Credit Losses (CECL) methodology, a forward-looking methodology for estimating allowances for credit losses.  The change in the ratios is partly due to the transition to this method.</t>
    </r>
  </si>
  <si>
    <r>
      <rPr>
        <vertAlign val="superscript"/>
        <sz val="10"/>
        <color theme="1"/>
        <rFont val="Assistant"/>
      </rPr>
      <t xml:space="preserve">f </t>
    </r>
    <r>
      <rPr>
        <sz val="10"/>
        <color theme="1"/>
        <rFont val="Assistant"/>
      </rPr>
      <t>The Herfindal-Hirschman index of industry concentration is based on a standalone calculation of total credit at each bank, and not on a consolidated basis:                            , where yi = the output of bank i (credit to the public, net) and y = the industry's output.</t>
    </r>
  </si>
  <si>
    <r>
      <rPr>
        <vertAlign val="superscript"/>
        <sz val="10"/>
        <color theme="1"/>
        <rFont val="Assistant"/>
      </rPr>
      <t>h</t>
    </r>
    <r>
      <rPr>
        <sz val="10"/>
        <color theme="1"/>
        <rFont val="Assistant"/>
      </rPr>
      <t xml:space="preserve"> In calculating the MV/BV ratio, the book value (BV) of the five major banks is calculated with a delay of one quarter after the market value (MV).</t>
    </r>
  </si>
  <si>
    <r>
      <rPr>
        <vertAlign val="superscript"/>
        <sz val="10"/>
        <color theme="1"/>
        <rFont val="Assistant"/>
      </rPr>
      <t>g</t>
    </r>
    <r>
      <rPr>
        <sz val="10"/>
        <color theme="1"/>
        <rFont val="Assistant"/>
      </rPr>
      <t xml:space="preserve"> Average for December of that year.</t>
    </r>
  </si>
  <si>
    <r>
      <t>Herfindahl-Hirschman Concentration Index (HHI)</t>
    </r>
    <r>
      <rPr>
        <vertAlign val="superscript"/>
        <sz val="11"/>
        <rFont val="Assistant"/>
      </rPr>
      <t>f</t>
    </r>
  </si>
  <si>
    <r>
      <t>Average yield spread between bonds of the banks and government bonds</t>
    </r>
    <r>
      <rPr>
        <vertAlign val="superscript"/>
        <sz val="11"/>
        <rFont val="Assistant"/>
      </rPr>
      <t>g</t>
    </r>
    <r>
      <rPr>
        <sz val="11"/>
        <rFont val="Assistant"/>
      </rPr>
      <t xml:space="preserve">  (percentage points)</t>
    </r>
  </si>
  <si>
    <r>
      <rPr>
        <b/>
        <sz val="10"/>
        <color theme="1"/>
        <rFont val="Assistant"/>
      </rPr>
      <t>SOURCE:</t>
    </r>
    <r>
      <rPr>
        <sz val="10"/>
        <color theme="1"/>
        <rFont val="Assistant"/>
      </rPr>
      <t xml:space="preserve"> Banking Supervision Department based on published financial statements.</t>
    </r>
  </si>
  <si>
    <r>
      <rPr>
        <vertAlign val="superscript"/>
        <sz val="10"/>
        <color theme="1"/>
        <rFont val="Assistant"/>
      </rPr>
      <t>a</t>
    </r>
    <r>
      <rPr>
        <sz val="10"/>
        <color theme="1"/>
        <rFont val="Assistant"/>
      </rPr>
      <t xml:space="preserve"> The quantity effect is calculated as the change in the balance-sheet balance (current year versus previous year) multiplied by the price during the current period, divided by 1,000.</t>
    </r>
  </si>
  <si>
    <t xml:space="preserve">Distribution of exposures and the leverage ratio in the total banking system, December 2024 to June 2025 </t>
  </si>
  <si>
    <r>
      <t>Outstanding credit to the public, by principal industry, total banking system, December 2024 - June 2025</t>
    </r>
    <r>
      <rPr>
        <b/>
        <vertAlign val="superscript"/>
        <sz val="11"/>
        <rFont val="Assistant"/>
      </rPr>
      <t>a</t>
    </r>
  </si>
  <si>
    <r>
      <t xml:space="preserve">a </t>
    </r>
    <r>
      <rPr>
        <sz val="10"/>
        <color theme="1"/>
        <rFont val="Assistant"/>
      </rPr>
      <t>The figures differ from the 2024 annual review due to the separation of CAL’s operations from Discount, which is reflected in the reports starting from the second quarter of 2025.</t>
    </r>
  </si>
  <si>
    <r>
      <rPr>
        <vertAlign val="superscript"/>
        <sz val="10"/>
        <color theme="1"/>
        <rFont val="Assistant"/>
      </rPr>
      <t>b</t>
    </r>
    <r>
      <rPr>
        <sz val="10"/>
        <color theme="1"/>
        <rFont val="Assistant"/>
      </rPr>
      <t xml:space="preserve"> Includes balance-sheet and non-balance-sheet credit risk.</t>
    </r>
  </si>
  <si>
    <r>
      <rPr>
        <vertAlign val="superscript"/>
        <sz val="10"/>
        <color theme="1"/>
        <rFont val="Assistant"/>
      </rPr>
      <t>c</t>
    </r>
    <r>
      <rPr>
        <sz val="10"/>
        <color theme="1"/>
        <rFont val="Assistant"/>
      </rPr>
      <t xml:space="preserve"> Includes credit to the public, excludes bonds and securities borrowed or purchased under reverse repurchase agreements.</t>
    </r>
  </si>
  <si>
    <r>
      <t xml:space="preserve"> Total balance of credit risk</t>
    </r>
    <r>
      <rPr>
        <vertAlign val="superscript"/>
        <sz val="11"/>
        <rFont val="Assistant"/>
      </rPr>
      <t>b</t>
    </r>
  </si>
  <si>
    <r>
      <t>Balance-sheet credit</t>
    </r>
    <r>
      <rPr>
        <vertAlign val="superscript"/>
        <sz val="11"/>
        <rFont val="Assistant"/>
      </rPr>
      <t>c</t>
    </r>
    <r>
      <rPr>
        <sz val="11"/>
        <rFont val="Assistant"/>
      </rPr>
      <t xml:space="preserve"> (debts)</t>
    </r>
  </si>
  <si>
    <r>
      <t>Total balance sheet of the Israeli banking system</t>
    </r>
    <r>
      <rPr>
        <b/>
        <vertAlign val="superscript"/>
        <sz val="11"/>
        <rFont val="Assistant"/>
      </rPr>
      <t>a</t>
    </r>
    <r>
      <rPr>
        <b/>
        <sz val="11"/>
        <rFont val="Assistant"/>
      </rPr>
      <t>,</t>
    </r>
  </si>
  <si>
    <r>
      <t>Other liabilities</t>
    </r>
    <r>
      <rPr>
        <vertAlign val="superscript"/>
        <sz val="11"/>
        <rFont val="Assistant"/>
      </rPr>
      <t>a</t>
    </r>
  </si>
  <si>
    <r>
      <t>Net yield on interest-bearing assets (net interest margin)</t>
    </r>
    <r>
      <rPr>
        <b/>
        <vertAlign val="superscript"/>
        <sz val="11"/>
        <rFont val="Assistant"/>
      </rPr>
      <t>b</t>
    </r>
  </si>
  <si>
    <r>
      <rPr>
        <vertAlign val="superscript"/>
        <sz val="10"/>
        <rFont val="Assistant"/>
      </rPr>
      <t>a</t>
    </r>
    <r>
      <rPr>
        <sz val="10"/>
        <rFont val="Assistant"/>
      </rPr>
      <t xml:space="preserve"> Other liabilities and assets also include credit to the government and government deposits, and securities loaned or borrowed in repurchase agreements, among other things.</t>
    </r>
  </si>
  <si>
    <r>
      <rPr>
        <vertAlign val="superscript"/>
        <sz val="10"/>
        <rFont val="Assistant"/>
      </rPr>
      <t>b</t>
    </r>
    <r>
      <rPr>
        <sz val="10"/>
        <rFont val="Assistant"/>
      </rPr>
      <t xml:space="preserve"> The net interest margin is the ratio between net interest income and total interest-bearing assets. The margin is shown in percent and calculated using annual data.</t>
    </r>
  </si>
  <si>
    <r>
      <rPr>
        <b/>
        <sz val="10"/>
        <rFont val="Assistant"/>
      </rPr>
      <t>SOURCE</t>
    </r>
    <r>
      <rPr>
        <sz val="10"/>
        <rFont val="Assistant"/>
      </rPr>
      <t>: Banking Supervision Department based on published financial statements.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</si>
</sst>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 #,##0.00_ ;_ * \-#,##0.00_ ;_ * &quot;-&quot;??_ ;_ @_ "/>
    <numFmt numFmtId="164" formatCode="_(* #,##0.00_);_(* \(#,##0.00\);_(* &quot;-&quot;??_);_(@_)"/>
    <numFmt numFmtId="165" formatCode="0.0"/>
    <numFmt numFmtId="166" formatCode="_ * #,##0.0_ ;_ * \-#,##0.0_ ;_ * &quot;-&quot;??_ ;_ @_ "/>
    <numFmt numFmtId="167" formatCode="_ * #,##0_ ;_ * \-#,##0_ ;_ * &quot;-&quot;??_ ;_ @_ "/>
    <numFmt numFmtId="168" formatCode="#,##0.0"/>
    <numFmt numFmtId="169" formatCode="_(* #,##0.0_);_(* \(#,##0.0\);_(* &quot;-&quot;??_);_(@_)"/>
    <numFmt numFmtId="170" formatCode="yyyy"/>
    <numFmt numFmtId="171" formatCode="General_)"/>
    <numFmt numFmtId="172" formatCode="#,##0_ ;\-#,##0\ "/>
    <numFmt numFmtId="173" formatCode="B1mmm\-yy"/>
    <numFmt numFmtId="174" formatCode="0.000"/>
    <numFmt numFmtId="175" formatCode="[$-409]mmm\-yy;@"/>
    <numFmt numFmtId="176" formatCode="#,##0.0_ ;\-#,##0.0\ "/>
  </numFmts>
  <fonts count="40" x14ac:knownFonts="1">
    <font>
      <sz val="11"/>
      <color theme="1"/>
      <name val="Arial"/>
      <family val="2"/>
      <charset val="177"/>
      <scheme val="minor"/>
    </font>
    <font>
      <sz val="11"/>
      <color theme="1"/>
      <name val="Arial"/>
      <family val="2"/>
      <scheme val="minor"/>
    </font>
    <font>
      <sz val="11"/>
      <color theme="1"/>
      <name val="Arial"/>
      <family val="2"/>
      <charset val="177"/>
      <scheme val="minor"/>
    </font>
    <font>
      <b/>
      <sz val="11"/>
      <color theme="1"/>
      <name val="Arial"/>
      <family val="2"/>
      <charset val="177"/>
      <scheme val="minor"/>
    </font>
    <font>
      <sz val="11"/>
      <color theme="1"/>
      <name val="Assistant"/>
    </font>
    <font>
      <b/>
      <sz val="11"/>
      <color theme="1"/>
      <name val="Assistant"/>
    </font>
    <font>
      <sz val="10"/>
      <color theme="1"/>
      <name val="Assistant"/>
    </font>
    <font>
      <b/>
      <sz val="10"/>
      <color theme="1"/>
      <name val="Assistant"/>
    </font>
    <font>
      <b/>
      <vertAlign val="superscript"/>
      <sz val="11"/>
      <color theme="1"/>
      <name val="Assistant"/>
    </font>
    <font>
      <sz val="10"/>
      <color theme="1"/>
      <name val="Arial"/>
      <family val="2"/>
      <charset val="177"/>
    </font>
    <font>
      <sz val="11"/>
      <color theme="1"/>
      <name val="Arial"/>
      <family val="2"/>
      <scheme val="minor"/>
    </font>
    <font>
      <b/>
      <sz val="11"/>
      <name val="Assistant"/>
    </font>
    <font>
      <sz val="10"/>
      <name val="Assistant"/>
    </font>
    <font>
      <sz val="10"/>
      <name val="Arial"/>
      <family val="2"/>
    </font>
    <font>
      <sz val="10"/>
      <color rgb="FF000000"/>
      <name val="Assistant"/>
    </font>
    <font>
      <b/>
      <sz val="10"/>
      <color rgb="FF000000"/>
      <name val="Arial"/>
      <family val="2"/>
      <charset val="177"/>
    </font>
    <font>
      <vertAlign val="superscript"/>
      <sz val="10"/>
      <name val="Assistant"/>
    </font>
    <font>
      <b/>
      <sz val="10"/>
      <name val="Assistant"/>
    </font>
    <font>
      <b/>
      <sz val="10"/>
      <color theme="1"/>
      <name val="Arial"/>
      <family val="2"/>
      <charset val="177"/>
    </font>
    <font>
      <b/>
      <vertAlign val="superscript"/>
      <sz val="11"/>
      <name val="Assistant"/>
    </font>
    <font>
      <b/>
      <sz val="10"/>
      <name val="Arial"/>
      <family val="2"/>
    </font>
    <font>
      <b/>
      <sz val="10"/>
      <name val="David"/>
      <family val="2"/>
      <charset val="177"/>
    </font>
    <font>
      <sz val="10"/>
      <name val="David"/>
      <family val="2"/>
      <charset val="177"/>
    </font>
    <font>
      <b/>
      <sz val="12"/>
      <name val="Arial"/>
      <family val="2"/>
    </font>
    <font>
      <sz val="12"/>
      <name val="Arial"/>
      <family val="2"/>
    </font>
    <font>
      <sz val="12"/>
      <name val="Courier"/>
      <family val="3"/>
      <charset val="177"/>
    </font>
    <font>
      <sz val="11"/>
      <name val="Assistant"/>
    </font>
    <font>
      <sz val="11"/>
      <name val="Times New Roman"/>
      <family val="1"/>
    </font>
    <font>
      <sz val="10"/>
      <name val="Times New Roman"/>
      <family val="1"/>
    </font>
    <font>
      <sz val="10"/>
      <color theme="1"/>
      <name val="Times New Roman"/>
      <family val="1"/>
    </font>
    <font>
      <vertAlign val="superscript"/>
      <sz val="10"/>
      <color theme="1"/>
      <name val="Assistant"/>
    </font>
    <font>
      <vertAlign val="superscript"/>
      <sz val="11"/>
      <color theme="1"/>
      <name val="Assistant"/>
    </font>
    <font>
      <vertAlign val="superscript"/>
      <sz val="11"/>
      <name val="Assistant"/>
    </font>
    <font>
      <i/>
      <sz val="11"/>
      <name val="Assistant"/>
    </font>
    <font>
      <b/>
      <sz val="11"/>
      <color rgb="FF000000"/>
      <name val="Assistant"/>
    </font>
    <font>
      <vertAlign val="superscript"/>
      <sz val="10"/>
      <color rgb="FF000000"/>
      <name val="Assistant"/>
    </font>
    <font>
      <b/>
      <sz val="10"/>
      <color theme="1"/>
      <name val="Arial"/>
      <family val="2"/>
    </font>
    <font>
      <sz val="10"/>
      <color rgb="FFFF0000"/>
      <name val="Assistant"/>
    </font>
    <font>
      <sz val="11"/>
      <name val="Arial"/>
      <family val="2"/>
      <charset val="177"/>
      <scheme val="minor"/>
    </font>
    <font>
      <b/>
      <sz val="11"/>
      <name val="Arial"/>
      <family val="2"/>
      <charset val="177"/>
      <scheme val="minor"/>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theme="0" tint="-0.14999847407452621"/>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theme="0" tint="-0.34998626667073579"/>
      </bottom>
      <diagonal/>
    </border>
    <border>
      <left/>
      <right/>
      <top/>
      <bottom style="double">
        <color indexed="64"/>
      </bottom>
      <diagonal/>
    </border>
    <border>
      <left style="thin">
        <color theme="0"/>
      </left>
      <right/>
      <top/>
      <bottom style="thin">
        <color indexed="64"/>
      </bottom>
      <diagonal/>
    </border>
    <border>
      <left style="thin">
        <color theme="0"/>
      </left>
      <right style="thin">
        <color theme="0"/>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right/>
      <top style="thin">
        <color theme="0"/>
      </top>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bottom/>
      <diagonal/>
    </border>
    <border>
      <left style="thin">
        <color theme="0"/>
      </left>
      <right style="thin">
        <color theme="0"/>
      </right>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top style="thin">
        <color theme="0"/>
      </top>
      <bottom style="thin">
        <color theme="0"/>
      </bottom>
      <diagonal/>
    </border>
    <border>
      <left/>
      <right style="thin">
        <color theme="0"/>
      </right>
      <top/>
      <bottom style="thin">
        <color indexed="64"/>
      </bottom>
      <diagonal/>
    </border>
    <border>
      <left style="thin">
        <color theme="0"/>
      </left>
      <right/>
      <top style="thin">
        <color theme="0"/>
      </top>
      <bottom style="thin">
        <color indexed="64"/>
      </bottom>
      <diagonal/>
    </border>
  </borders>
  <cellStyleXfs count="18">
    <xf numFmtId="0" fontId="0" fillId="0" borderId="0"/>
    <xf numFmtId="43" fontId="2" fillId="0" borderId="0" applyFont="0" applyFill="0" applyBorder="0" applyAlignment="0" applyProtection="0"/>
    <xf numFmtId="9" fontId="2" fillId="0" borderId="0" applyFont="0" applyFill="0" applyBorder="0" applyAlignment="0" applyProtection="0"/>
    <xf numFmtId="0" fontId="10" fillId="0" borderId="0"/>
    <xf numFmtId="0" fontId="13" fillId="0" borderId="0"/>
    <xf numFmtId="9" fontId="13" fillId="0" borderId="0" applyFont="0" applyFill="0" applyBorder="0" applyAlignment="0" applyProtection="0"/>
    <xf numFmtId="0" fontId="13" fillId="0" borderId="0"/>
    <xf numFmtId="0" fontId="13" fillId="0" borderId="0"/>
    <xf numFmtId="0" fontId="2" fillId="0" borderId="0" applyAlignment="0"/>
    <xf numFmtId="164" fontId="2" fillId="0" borderId="0" applyFont="0" applyFill="0" applyBorder="0" applyAlignment="0" applyProtection="0"/>
    <xf numFmtId="43" fontId="13" fillId="0" borderId="0" applyFont="0" applyFill="0" applyBorder="0" applyAlignment="0" applyProtection="0"/>
    <xf numFmtId="0" fontId="2" fillId="0" borderId="0"/>
    <xf numFmtId="171" fontId="25" fillId="0" borderId="0"/>
    <xf numFmtId="0" fontId="13" fillId="0" borderId="0"/>
    <xf numFmtId="0" fontId="13" fillId="0" borderId="0"/>
    <xf numFmtId="0" fontId="13" fillId="0" borderId="0"/>
    <xf numFmtId="0" fontId="13" fillId="0" borderId="0"/>
    <xf numFmtId="0" fontId="1" fillId="0" borderId="0"/>
  </cellStyleXfs>
  <cellXfs count="414">
    <xf numFmtId="0" fontId="0" fillId="0" borderId="0" xfId="0"/>
    <xf numFmtId="0" fontId="3" fillId="0" borderId="0" xfId="0" applyFont="1"/>
    <xf numFmtId="0" fontId="6" fillId="2" borderId="0" xfId="0" applyFont="1" applyFill="1" applyBorder="1"/>
    <xf numFmtId="0" fontId="9" fillId="0" borderId="0" xfId="0" applyFont="1" applyFill="1" applyBorder="1"/>
    <xf numFmtId="0" fontId="15" fillId="0" borderId="0" xfId="0" applyFont="1" applyFill="1" applyBorder="1"/>
    <xf numFmtId="0" fontId="18" fillId="0" borderId="0" xfId="0" applyFont="1" applyFill="1" applyBorder="1"/>
    <xf numFmtId="0" fontId="9" fillId="0" borderId="0" xfId="0" applyFont="1" applyFill="1" applyBorder="1" applyAlignment="1">
      <alignment wrapText="1"/>
    </xf>
    <xf numFmtId="0" fontId="6" fillId="0" borderId="0" xfId="0" applyFont="1"/>
    <xf numFmtId="0" fontId="2" fillId="0" borderId="0" xfId="8"/>
    <xf numFmtId="0" fontId="4" fillId="0" borderId="0" xfId="8" applyFont="1"/>
    <xf numFmtId="0" fontId="20" fillId="0" borderId="0" xfId="6" applyFont="1"/>
    <xf numFmtId="0" fontId="13" fillId="0" borderId="0" xfId="6"/>
    <xf numFmtId="169" fontId="21" fillId="0" borderId="0" xfId="9" applyNumberFormat="1" applyFont="1" applyFill="1" applyAlignment="1">
      <alignment horizontal="right"/>
    </xf>
    <xf numFmtId="167" fontId="21" fillId="0" borderId="0" xfId="10" applyNumberFormat="1" applyFont="1" applyFill="1" applyAlignment="1">
      <alignment horizontal="right"/>
    </xf>
    <xf numFmtId="2" fontId="21" fillId="0" borderId="0" xfId="10" applyNumberFormat="1" applyFont="1" applyFill="1" applyAlignment="1">
      <alignment horizontal="right"/>
    </xf>
    <xf numFmtId="165" fontId="21" fillId="0" borderId="0" xfId="6" applyNumberFormat="1" applyFont="1" applyFill="1" applyAlignment="1">
      <alignment horizontal="right"/>
    </xf>
    <xf numFmtId="165" fontId="22" fillId="0" borderId="0" xfId="6" applyNumberFormat="1" applyFont="1" applyFill="1" applyAlignment="1">
      <alignment horizontal="right"/>
    </xf>
    <xf numFmtId="166" fontId="21" fillId="0" borderId="0" xfId="10" applyNumberFormat="1" applyFont="1" applyFill="1" applyAlignment="1">
      <alignment horizontal="right"/>
    </xf>
    <xf numFmtId="166" fontId="22" fillId="0" borderId="0" xfId="10" applyNumberFormat="1" applyFont="1" applyFill="1" applyAlignment="1">
      <alignment horizontal="right"/>
    </xf>
    <xf numFmtId="10" fontId="21" fillId="0" borderId="0" xfId="5" applyNumberFormat="1" applyFont="1" applyFill="1" applyAlignment="1">
      <alignment horizontal="right"/>
    </xf>
    <xf numFmtId="10" fontId="22" fillId="0" borderId="0" xfId="5" applyNumberFormat="1" applyFont="1" applyFill="1" applyAlignment="1">
      <alignment horizontal="right"/>
    </xf>
    <xf numFmtId="0" fontId="0" fillId="0" borderId="0" xfId="0" applyFill="1"/>
    <xf numFmtId="0" fontId="6" fillId="0" borderId="0" xfId="0" applyFont="1" applyFill="1" applyBorder="1"/>
    <xf numFmtId="0" fontId="6" fillId="0" borderId="0" xfId="0" applyFont="1" applyFill="1" applyBorder="1" applyAlignment="1">
      <alignment wrapText="1"/>
    </xf>
    <xf numFmtId="0" fontId="0" fillId="0" borderId="0" xfId="0" applyAlignment="1"/>
    <xf numFmtId="0" fontId="6" fillId="2" borderId="0" xfId="0" applyFont="1" applyFill="1" applyBorder="1" applyAlignment="1">
      <alignment readingOrder="1"/>
    </xf>
    <xf numFmtId="0" fontId="4" fillId="2" borderId="0" xfId="0" applyFont="1" applyFill="1" applyBorder="1" applyAlignment="1">
      <alignment readingOrder="1"/>
    </xf>
    <xf numFmtId="0" fontId="4" fillId="2" borderId="0" xfId="0" applyFont="1" applyFill="1" applyAlignment="1">
      <alignment readingOrder="1"/>
    </xf>
    <xf numFmtId="0" fontId="5" fillId="2" borderId="0" xfId="0" applyFont="1" applyFill="1" applyAlignment="1">
      <alignment readingOrder="1"/>
    </xf>
    <xf numFmtId="0" fontId="0" fillId="0" borderId="0" xfId="8" applyFont="1"/>
    <xf numFmtId="171" fontId="27" fillId="0" borderId="0" xfId="12" applyFont="1" applyFill="1" applyBorder="1" applyAlignment="1" applyProtection="1">
      <alignment horizontal="left" readingOrder="1"/>
    </xf>
    <xf numFmtId="171" fontId="27" fillId="0" borderId="0" xfId="12" applyFont="1" applyFill="1" applyBorder="1" applyAlignment="1" applyProtection="1">
      <alignment horizontal="left" indent="9"/>
    </xf>
    <xf numFmtId="0" fontId="7" fillId="2" borderId="0" xfId="0" applyFont="1" applyFill="1" applyAlignment="1">
      <alignment horizontal="center"/>
    </xf>
    <xf numFmtId="0" fontId="6" fillId="0" borderId="0" xfId="0" applyFont="1" applyFill="1" applyBorder="1" applyAlignment="1">
      <alignment horizontal="center" readingOrder="1"/>
    </xf>
    <xf numFmtId="0" fontId="4" fillId="2" borderId="0" xfId="0" applyFont="1" applyFill="1"/>
    <xf numFmtId="0" fontId="4" fillId="2" borderId="0" xfId="0" applyFont="1" applyFill="1" applyBorder="1"/>
    <xf numFmtId="0" fontId="4" fillId="0" borderId="0" xfId="0" applyFont="1" applyFill="1"/>
    <xf numFmtId="0" fontId="12" fillId="2" borderId="0" xfId="4" applyFont="1" applyFill="1" applyBorder="1" applyAlignment="1">
      <alignment horizontal="left" readingOrder="1"/>
    </xf>
    <xf numFmtId="0" fontId="26" fillId="2" borderId="2" xfId="16" applyFont="1" applyFill="1" applyBorder="1" applyAlignment="1">
      <alignment horizontal="center" wrapText="1" readingOrder="1"/>
    </xf>
    <xf numFmtId="0" fontId="26" fillId="2" borderId="0" xfId="16" applyFont="1" applyFill="1" applyBorder="1" applyAlignment="1">
      <alignment horizontal="center" wrapText="1" readingOrder="1"/>
    </xf>
    <xf numFmtId="0" fontId="26" fillId="2" borderId="0" xfId="16" applyFont="1" applyFill="1" applyBorder="1" applyAlignment="1">
      <alignment horizontal="left" readingOrder="1"/>
    </xf>
    <xf numFmtId="0" fontId="26" fillId="2" borderId="0" xfId="16" applyFont="1" applyFill="1" applyBorder="1" applyAlignment="1">
      <alignment horizontal="left" wrapText="1" readingOrder="1"/>
    </xf>
    <xf numFmtId="0" fontId="11" fillId="2" borderId="1" xfId="16" applyFont="1" applyFill="1" applyBorder="1" applyAlignment="1">
      <alignment horizontal="left" wrapText="1" readingOrder="1"/>
    </xf>
    <xf numFmtId="0" fontId="4" fillId="4" borderId="0" xfId="0" applyFont="1" applyFill="1" applyBorder="1"/>
    <xf numFmtId="0" fontId="26" fillId="4" borderId="0" xfId="3" applyFont="1" applyFill="1" applyBorder="1"/>
    <xf numFmtId="0" fontId="26" fillId="4" borderId="0" xfId="3" applyFont="1" applyFill="1" applyBorder="1" applyAlignment="1">
      <alignment horizontal="center"/>
    </xf>
    <xf numFmtId="0" fontId="26" fillId="4" borderId="0" xfId="3" applyFont="1" applyFill="1" applyBorder="1" applyAlignment="1"/>
    <xf numFmtId="0" fontId="26" fillId="4" borderId="0" xfId="3" applyFont="1" applyFill="1" applyBorder="1" applyAlignment="1">
      <alignment wrapText="1"/>
    </xf>
    <xf numFmtId="0" fontId="26" fillId="2" borderId="0" xfId="3" applyFont="1" applyFill="1" applyBorder="1" applyAlignment="1">
      <alignment horizontal="right" wrapText="1" readingOrder="2"/>
    </xf>
    <xf numFmtId="0" fontId="26" fillId="2" borderId="0" xfId="3" applyFont="1" applyFill="1" applyBorder="1" applyAlignment="1">
      <alignment horizontal="center" wrapText="1"/>
    </xf>
    <xf numFmtId="0" fontId="26" fillId="2" borderId="0" xfId="3" applyFont="1" applyFill="1" applyBorder="1"/>
    <xf numFmtId="3" fontId="26" fillId="2" borderId="0" xfId="3" applyNumberFormat="1" applyFont="1" applyFill="1" applyBorder="1" applyAlignment="1">
      <alignment horizontal="center"/>
    </xf>
    <xf numFmtId="3" fontId="26" fillId="4" borderId="0" xfId="3" applyNumberFormat="1" applyFont="1" applyFill="1" applyBorder="1" applyAlignment="1">
      <alignment horizontal="center"/>
    </xf>
    <xf numFmtId="3" fontId="11" fillId="4" borderId="0" xfId="3" applyNumberFormat="1" applyFont="1" applyFill="1" applyBorder="1" applyAlignment="1">
      <alignment horizontal="center"/>
    </xf>
    <xf numFmtId="0" fontId="34" fillId="4" borderId="0" xfId="0" applyFont="1" applyFill="1" applyBorder="1"/>
    <xf numFmtId="0" fontId="11" fillId="2" borderId="0" xfId="3" applyFont="1" applyFill="1" applyBorder="1"/>
    <xf numFmtId="2" fontId="11" fillId="4" borderId="0" xfId="3" applyNumberFormat="1" applyFont="1" applyFill="1" applyBorder="1" applyAlignment="1">
      <alignment horizontal="right"/>
    </xf>
    <xf numFmtId="168" fontId="11" fillId="4" borderId="0" xfId="3" applyNumberFormat="1" applyFont="1" applyFill="1" applyBorder="1" applyAlignment="1">
      <alignment horizontal="right" wrapText="1"/>
    </xf>
    <xf numFmtId="168" fontId="11" fillId="4" borderId="0" xfId="3" applyNumberFormat="1" applyFont="1" applyFill="1" applyBorder="1"/>
    <xf numFmtId="2" fontId="11" fillId="4" borderId="0" xfId="5" applyNumberFormat="1" applyFont="1" applyFill="1" applyBorder="1"/>
    <xf numFmtId="2" fontId="11" fillId="4" borderId="0" xfId="5" applyNumberFormat="1" applyFont="1" applyFill="1" applyBorder="1" applyAlignment="1">
      <alignment wrapText="1"/>
    </xf>
    <xf numFmtId="0" fontId="11" fillId="4" borderId="0" xfId="3" applyFont="1" applyFill="1" applyBorder="1" applyAlignment="1">
      <alignment horizontal="right" wrapText="1"/>
    </xf>
    <xf numFmtId="0" fontId="4" fillId="4" borderId="0" xfId="0" applyFont="1" applyFill="1" applyBorder="1" applyAlignment="1">
      <alignment horizontal="left"/>
    </xf>
    <xf numFmtId="0" fontId="26" fillId="4" borderId="0" xfId="3" applyFont="1" applyFill="1" applyBorder="1" applyAlignment="1">
      <alignment horizontal="center" wrapText="1"/>
    </xf>
    <xf numFmtId="0" fontId="26" fillId="4" borderId="0" xfId="4" applyNumberFormat="1" applyFont="1" applyFill="1" applyBorder="1" applyAlignment="1">
      <alignment horizontal="center" wrapText="1"/>
    </xf>
    <xf numFmtId="3" fontId="26" fillId="4" borderId="0" xfId="3" applyNumberFormat="1" applyFont="1" applyFill="1" applyBorder="1" applyAlignment="1">
      <alignment horizontal="center" wrapText="1"/>
    </xf>
    <xf numFmtId="3" fontId="11" fillId="4" borderId="0" xfId="3" applyNumberFormat="1" applyFont="1" applyFill="1" applyBorder="1" applyAlignment="1">
      <alignment horizontal="center" wrapText="1"/>
    </xf>
    <xf numFmtId="0" fontId="4" fillId="2" borderId="0" xfId="0" applyFont="1" applyFill="1" applyBorder="1" applyAlignment="1">
      <alignment wrapText="1"/>
    </xf>
    <xf numFmtId="0" fontId="26" fillId="2" borderId="0" xfId="4" applyFont="1" applyFill="1" applyAlignment="1">
      <alignment horizontal="center"/>
    </xf>
    <xf numFmtId="0" fontId="26" fillId="2" borderId="0" xfId="4" applyNumberFormat="1" applyFont="1" applyFill="1" applyBorder="1" applyAlignment="1">
      <alignment horizontal="center" readingOrder="2"/>
    </xf>
    <xf numFmtId="0" fontId="26" fillId="2" borderId="0" xfId="4" applyFont="1" applyFill="1" applyBorder="1" applyAlignment="1">
      <alignment horizontal="center"/>
    </xf>
    <xf numFmtId="0" fontId="26" fillId="2" borderId="0" xfId="0" applyFont="1" applyFill="1" applyBorder="1" applyAlignment="1">
      <alignment horizontal="left"/>
    </xf>
    <xf numFmtId="0" fontId="11" fillId="2" borderId="0" xfId="0" applyFont="1" applyFill="1" applyBorder="1" applyAlignment="1">
      <alignment horizontal="left"/>
    </xf>
    <xf numFmtId="0" fontId="11" fillId="2" borderId="0" xfId="0" applyFont="1" applyFill="1" applyBorder="1" applyAlignment="1"/>
    <xf numFmtId="0" fontId="33" fillId="2" borderId="0" xfId="0" applyFont="1" applyFill="1" applyBorder="1" applyAlignment="1">
      <alignment horizontal="left" indent="1"/>
    </xf>
    <xf numFmtId="0" fontId="26" fillId="2" borderId="0" xfId="0" applyFont="1" applyFill="1" applyBorder="1" applyAlignment="1">
      <alignment horizontal="left" readingOrder="1"/>
    </xf>
    <xf numFmtId="0" fontId="26" fillId="2" borderId="0" xfId="0" applyFont="1" applyFill="1" applyBorder="1" applyAlignment="1">
      <alignment horizontal="left" indent="10" readingOrder="1"/>
    </xf>
    <xf numFmtId="0" fontId="26" fillId="2" borderId="0" xfId="0" applyFont="1" applyFill="1" applyBorder="1" applyAlignment="1">
      <alignment horizontal="left" wrapText="1" indent="10" readingOrder="1"/>
    </xf>
    <xf numFmtId="0" fontId="11" fillId="2" borderId="0" xfId="0" applyFont="1" applyFill="1"/>
    <xf numFmtId="0" fontId="11" fillId="2" borderId="1" xfId="0" applyFont="1" applyFill="1" applyBorder="1" applyAlignment="1">
      <alignment wrapText="1"/>
    </xf>
    <xf numFmtId="0" fontId="14" fillId="2" borderId="0" xfId="0" applyFont="1" applyFill="1" applyBorder="1"/>
    <xf numFmtId="0" fontId="26" fillId="4" borderId="1" xfId="3" applyFont="1" applyFill="1" applyBorder="1"/>
    <xf numFmtId="0" fontId="26" fillId="4" borderId="1" xfId="3" applyFont="1" applyFill="1" applyBorder="1" applyAlignment="1">
      <alignment horizontal="center"/>
    </xf>
    <xf numFmtId="0" fontId="26" fillId="4" borderId="2" xfId="3" applyFont="1" applyFill="1" applyBorder="1" applyAlignment="1"/>
    <xf numFmtId="0" fontId="26" fillId="4" borderId="1" xfId="3" applyFont="1" applyFill="1" applyBorder="1" applyAlignment="1">
      <alignment wrapText="1"/>
    </xf>
    <xf numFmtId="0" fontId="26" fillId="2" borderId="2" xfId="3" applyFont="1" applyFill="1" applyBorder="1" applyAlignment="1">
      <alignment horizontal="center" wrapText="1"/>
    </xf>
    <xf numFmtId="0" fontId="11" fillId="4" borderId="0" xfId="3" applyFont="1" applyFill="1" applyBorder="1"/>
    <xf numFmtId="0" fontId="26" fillId="4" borderId="2" xfId="3" applyFont="1" applyFill="1" applyBorder="1" applyAlignment="1">
      <alignment horizontal="center"/>
    </xf>
    <xf numFmtId="0" fontId="26" fillId="4" borderId="1" xfId="3" applyFont="1" applyFill="1" applyBorder="1" applyAlignment="1">
      <alignment horizontal="right" wrapText="1" readingOrder="2"/>
    </xf>
    <xf numFmtId="0" fontId="26" fillId="4" borderId="0" xfId="4" applyFont="1" applyFill="1" applyBorder="1" applyAlignment="1">
      <alignment horizontal="right" readingOrder="2"/>
    </xf>
    <xf numFmtId="0" fontId="6" fillId="2" borderId="0" xfId="0" applyFont="1" applyFill="1" applyBorder="1" applyAlignment="1">
      <alignment horizontal="left"/>
    </xf>
    <xf numFmtId="0" fontId="6" fillId="2" borderId="0" xfId="0" applyFont="1" applyFill="1" applyBorder="1" applyAlignment="1">
      <alignment horizontal="center" readingOrder="1"/>
    </xf>
    <xf numFmtId="0" fontId="4" fillId="2" borderId="1" xfId="0" applyFont="1" applyFill="1" applyBorder="1" applyAlignment="1">
      <alignment readingOrder="1"/>
    </xf>
    <xf numFmtId="0" fontId="4" fillId="2" borderId="1" xfId="6" applyFont="1" applyFill="1" applyBorder="1" applyAlignment="1">
      <alignment horizontal="center" vertical="center" wrapText="1" readingOrder="1"/>
    </xf>
    <xf numFmtId="0" fontId="4" fillId="2" borderId="1" xfId="0" applyFont="1" applyFill="1" applyBorder="1" applyAlignment="1">
      <alignment horizontal="center" vertical="center" wrapText="1" readingOrder="1"/>
    </xf>
    <xf numFmtId="167" fontId="4" fillId="2" borderId="0" xfId="1" applyNumberFormat="1" applyFont="1" applyFill="1" applyBorder="1" applyAlignment="1">
      <alignment horizontal="left" readingOrder="1"/>
    </xf>
    <xf numFmtId="0" fontId="26" fillId="2" borderId="5" xfId="0" applyFont="1" applyFill="1" applyBorder="1" applyAlignment="1">
      <alignment wrapText="1" readingOrder="1"/>
    </xf>
    <xf numFmtId="0" fontId="26" fillId="2" borderId="5" xfId="0" applyFont="1" applyFill="1" applyBorder="1" applyAlignment="1">
      <alignment horizontal="center" wrapText="1" readingOrder="1"/>
    </xf>
    <xf numFmtId="0" fontId="4" fillId="2" borderId="0" xfId="0" applyFont="1" applyFill="1" applyAlignment="1">
      <alignment horizontal="center"/>
    </xf>
    <xf numFmtId="2" fontId="4" fillId="2" borderId="0" xfId="0" applyNumberFormat="1" applyFont="1" applyFill="1" applyAlignment="1">
      <alignment horizontal="center"/>
    </xf>
    <xf numFmtId="0" fontId="26" fillId="2" borderId="3" xfId="6" applyFont="1" applyFill="1" applyBorder="1" applyAlignment="1">
      <alignment readingOrder="1"/>
    </xf>
    <xf numFmtId="0" fontId="26" fillId="2" borderId="0" xfId="6" applyFont="1" applyFill="1" applyBorder="1" applyAlignment="1">
      <alignment horizontal="left" readingOrder="1"/>
    </xf>
    <xf numFmtId="0" fontId="11" fillId="2" borderId="0" xfId="6" applyFont="1" applyFill="1" applyBorder="1" applyAlignment="1">
      <alignment horizontal="left" wrapText="1" readingOrder="1"/>
    </xf>
    <xf numFmtId="0" fontId="11" fillId="2" borderId="0" xfId="6" applyFont="1" applyFill="1" applyBorder="1" applyAlignment="1">
      <alignment horizontal="left" readingOrder="1"/>
    </xf>
    <xf numFmtId="0" fontId="26" fillId="2" borderId="0" xfId="6" applyFont="1" applyFill="1" applyBorder="1" applyAlignment="1">
      <alignment horizontal="left" wrapText="1" readingOrder="1"/>
    </xf>
    <xf numFmtId="0" fontId="26" fillId="2" borderId="1" xfId="6" applyFont="1" applyFill="1" applyBorder="1" applyAlignment="1">
      <alignment horizontal="left" wrapText="1" readingOrder="1"/>
    </xf>
    <xf numFmtId="0" fontId="26" fillId="2" borderId="3" xfId="6" applyFont="1" applyFill="1" applyBorder="1"/>
    <xf numFmtId="0" fontId="26" fillId="2" borderId="0" xfId="6" applyFont="1" applyFill="1"/>
    <xf numFmtId="170" fontId="26" fillId="2" borderId="0" xfId="6" applyNumberFormat="1" applyFont="1" applyFill="1" applyAlignment="1">
      <alignment vertical="top"/>
    </xf>
    <xf numFmtId="170" fontId="26" fillId="2" borderId="0" xfId="6" applyNumberFormat="1" applyFont="1" applyFill="1" applyBorder="1" applyAlignment="1">
      <alignment vertical="top"/>
    </xf>
    <xf numFmtId="0" fontId="26" fillId="2" borderId="0" xfId="6" applyFont="1" applyFill="1" applyBorder="1" applyAlignment="1">
      <alignment horizontal="right" vertical="top"/>
    </xf>
    <xf numFmtId="0" fontId="11" fillId="2" borderId="0" xfId="6" applyFont="1" applyFill="1" applyBorder="1" applyAlignment="1">
      <alignment horizontal="right"/>
    </xf>
    <xf numFmtId="0" fontId="26" fillId="2" borderId="0" xfId="6" applyFont="1" applyFill="1" applyBorder="1" applyAlignment="1">
      <alignment horizontal="right" readingOrder="2"/>
    </xf>
    <xf numFmtId="0" fontId="26" fillId="2" borderId="0" xfId="6" applyFont="1" applyFill="1" applyAlignment="1">
      <alignment horizontal="right" readingOrder="2"/>
    </xf>
    <xf numFmtId="0" fontId="26" fillId="2" borderId="0" xfId="6" applyFont="1" applyFill="1" applyBorder="1" applyAlignment="1">
      <alignment horizontal="left" vertical="top"/>
    </xf>
    <xf numFmtId="0" fontId="11" fillId="2" borderId="0" xfId="6" applyFont="1" applyFill="1" applyBorder="1" applyAlignment="1">
      <alignment horizontal="left" vertical="top" wrapText="1"/>
    </xf>
    <xf numFmtId="0" fontId="11" fillId="2" borderId="0" xfId="6" applyFont="1" applyFill="1" applyBorder="1" applyAlignment="1">
      <alignment horizontal="left"/>
    </xf>
    <xf numFmtId="0" fontId="26" fillId="2" borderId="1" xfId="6" applyFont="1" applyFill="1" applyBorder="1" applyAlignment="1">
      <alignment horizontal="left" vertical="top" wrapText="1"/>
    </xf>
    <xf numFmtId="0" fontId="26" fillId="2" borderId="0" xfId="6" applyFont="1" applyFill="1" applyBorder="1"/>
    <xf numFmtId="0" fontId="4" fillId="2" borderId="0" xfId="0" applyFont="1" applyFill="1" applyBorder="1" applyAlignment="1">
      <alignment horizontal="center"/>
    </xf>
    <xf numFmtId="0" fontId="0" fillId="0" borderId="0" xfId="0" applyAlignment="1"/>
    <xf numFmtId="2" fontId="6" fillId="2" borderId="0" xfId="0" applyNumberFormat="1" applyFont="1" applyFill="1" applyAlignment="1">
      <alignment horizontal="center"/>
    </xf>
    <xf numFmtId="165" fontId="6" fillId="2" borderId="0" xfId="0" applyNumberFormat="1" applyFont="1" applyFill="1" applyAlignment="1">
      <alignment horizontal="center"/>
    </xf>
    <xf numFmtId="2" fontId="12" fillId="2" borderId="0" xfId="0" applyNumberFormat="1" applyFont="1" applyFill="1" applyAlignment="1">
      <alignment horizontal="center"/>
    </xf>
    <xf numFmtId="3" fontId="12" fillId="3" borderId="0" xfId="3" applyNumberFormat="1" applyFont="1" applyFill="1" applyBorder="1" applyAlignment="1">
      <alignment horizontal="center"/>
    </xf>
    <xf numFmtId="3" fontId="17" fillId="3" borderId="0" xfId="3" applyNumberFormat="1" applyFont="1" applyFill="1" applyBorder="1" applyAlignment="1">
      <alignment horizontal="center"/>
    </xf>
    <xf numFmtId="3" fontId="17" fillId="3" borderId="1" xfId="3" applyNumberFormat="1" applyFont="1" applyFill="1" applyBorder="1" applyAlignment="1">
      <alignment horizontal="center"/>
    </xf>
    <xf numFmtId="3" fontId="12" fillId="3" borderId="0" xfId="3" applyNumberFormat="1" applyFont="1" applyFill="1" applyBorder="1" applyAlignment="1">
      <alignment horizontal="center" wrapText="1"/>
    </xf>
    <xf numFmtId="3" fontId="17" fillId="3" borderId="0" xfId="3" applyNumberFormat="1" applyFont="1" applyFill="1" applyBorder="1" applyAlignment="1">
      <alignment horizontal="center" wrapText="1"/>
    </xf>
    <xf numFmtId="3" fontId="17" fillId="3" borderId="1" xfId="3" applyNumberFormat="1" applyFont="1" applyFill="1" applyBorder="1" applyAlignment="1">
      <alignment horizontal="center" wrapText="1"/>
    </xf>
    <xf numFmtId="3" fontId="6" fillId="2" borderId="0" xfId="1" applyNumberFormat="1" applyFont="1" applyFill="1" applyBorder="1" applyAlignment="1">
      <alignment horizontal="center" vertical="center" readingOrder="1"/>
    </xf>
    <xf numFmtId="3" fontId="6" fillId="2" borderId="0" xfId="1" applyNumberFormat="1" applyFont="1" applyFill="1" applyBorder="1" applyAlignment="1">
      <alignment horizontal="center" readingOrder="1"/>
    </xf>
    <xf numFmtId="3" fontId="6" fillId="2" borderId="0" xfId="1" applyNumberFormat="1" applyFont="1" applyFill="1" applyBorder="1" applyAlignment="1">
      <alignment horizontal="center"/>
    </xf>
    <xf numFmtId="3" fontId="12" fillId="2" borderId="0" xfId="1" applyNumberFormat="1" applyFont="1" applyFill="1" applyAlignment="1">
      <alignment horizontal="center"/>
    </xf>
    <xf numFmtId="4" fontId="12" fillId="2" borderId="0" xfId="0" applyNumberFormat="1" applyFont="1" applyFill="1" applyAlignment="1">
      <alignment horizontal="center"/>
    </xf>
    <xf numFmtId="3" fontId="17" fillId="2" borderId="1" xfId="1" applyNumberFormat="1" applyFont="1" applyFill="1" applyBorder="1" applyAlignment="1">
      <alignment horizontal="center"/>
    </xf>
    <xf numFmtId="4" fontId="17" fillId="2" borderId="1" xfId="0" applyNumberFormat="1" applyFont="1" applyFill="1" applyBorder="1" applyAlignment="1">
      <alignment horizontal="center"/>
    </xf>
    <xf numFmtId="2" fontId="17" fillId="2" borderId="1" xfId="0" applyNumberFormat="1" applyFont="1" applyFill="1" applyBorder="1" applyAlignment="1">
      <alignment horizontal="center"/>
    </xf>
    <xf numFmtId="0" fontId="17" fillId="3" borderId="0" xfId="4" applyFont="1" applyFill="1" applyBorder="1" applyAlignment="1">
      <alignment horizontal="right"/>
    </xf>
    <xf numFmtId="2" fontId="12" fillId="3" borderId="0" xfId="4" applyNumberFormat="1" applyFont="1" applyFill="1" applyBorder="1" applyAlignment="1">
      <alignment horizontal="center"/>
    </xf>
    <xf numFmtId="165" fontId="12" fillId="3" borderId="0" xfId="4" applyNumberFormat="1" applyFont="1" applyFill="1" applyBorder="1" applyAlignment="1">
      <alignment horizontal="center"/>
    </xf>
    <xf numFmtId="3" fontId="4" fillId="2" borderId="0" xfId="0" applyNumberFormat="1" applyFont="1" applyFill="1" applyAlignment="1">
      <alignment horizontal="center" vertical="center"/>
    </xf>
    <xf numFmtId="165" fontId="5" fillId="2" borderId="0" xfId="0" applyNumberFormat="1" applyFont="1" applyFill="1" applyAlignment="1">
      <alignment horizontal="center" vertical="center"/>
    </xf>
    <xf numFmtId="165" fontId="4" fillId="2" borderId="0" xfId="0" applyNumberFormat="1" applyFont="1" applyFill="1" applyAlignment="1">
      <alignment horizontal="center" vertical="center"/>
    </xf>
    <xf numFmtId="49" fontId="26" fillId="2" borderId="0" xfId="6" applyNumberFormat="1" applyFont="1" applyFill="1" applyAlignment="1">
      <alignment vertical="top"/>
    </xf>
    <xf numFmtId="49" fontId="26" fillId="2" borderId="0" xfId="6" applyNumberFormat="1" applyFont="1" applyFill="1"/>
    <xf numFmtId="49" fontId="26" fillId="2" borderId="0" xfId="6" applyNumberFormat="1" applyFont="1" applyFill="1" applyAlignment="1">
      <alignment horizontal="center" vertical="top"/>
    </xf>
    <xf numFmtId="49" fontId="26" fillId="2" borderId="0" xfId="6" applyNumberFormat="1" applyFont="1" applyFill="1" applyBorder="1" applyAlignment="1">
      <alignment horizontal="center" vertical="top"/>
    </xf>
    <xf numFmtId="49" fontId="20" fillId="0" borderId="0" xfId="6" applyNumberFormat="1" applyFont="1"/>
    <xf numFmtId="49" fontId="13" fillId="0" borderId="0" xfId="6" applyNumberFormat="1"/>
    <xf numFmtId="49" fontId="2" fillId="0" borderId="0" xfId="8" applyNumberFormat="1"/>
    <xf numFmtId="173" fontId="26" fillId="2" borderId="2" xfId="4" applyNumberFormat="1" applyFont="1" applyFill="1" applyBorder="1" applyAlignment="1">
      <alignment horizontal="center"/>
    </xf>
    <xf numFmtId="173" fontId="4" fillId="2" borderId="1" xfId="0" applyNumberFormat="1" applyFont="1" applyFill="1" applyBorder="1" applyAlignment="1">
      <alignment horizontal="center"/>
    </xf>
    <xf numFmtId="0" fontId="0" fillId="0" borderId="0" xfId="0" applyAlignment="1">
      <alignment horizontal="center"/>
    </xf>
    <xf numFmtId="168" fontId="6" fillId="2" borderId="0" xfId="0" applyNumberFormat="1" applyFont="1" applyFill="1" applyAlignment="1">
      <alignment horizontal="center" vertical="center"/>
    </xf>
    <xf numFmtId="0" fontId="6" fillId="2" borderId="0" xfId="0" applyFont="1" applyFill="1" applyAlignment="1">
      <alignment horizontal="left" readingOrder="1"/>
    </xf>
    <xf numFmtId="171" fontId="4" fillId="2" borderId="1" xfId="0" applyNumberFormat="1" applyFont="1" applyFill="1" applyBorder="1" applyAlignment="1">
      <alignment horizontal="center"/>
    </xf>
    <xf numFmtId="171" fontId="26" fillId="2" borderId="0" xfId="12" applyFont="1" applyFill="1" applyBorder="1" applyAlignment="1" applyProtection="1">
      <alignment horizontal="center" vertical="center" wrapText="1"/>
    </xf>
    <xf numFmtId="0" fontId="26" fillId="2" borderId="2" xfId="6" applyFont="1" applyFill="1" applyBorder="1" applyAlignment="1">
      <alignment vertical="top"/>
    </xf>
    <xf numFmtId="0" fontId="26" fillId="2" borderId="2" xfId="13" applyFont="1" applyFill="1" applyBorder="1" applyAlignment="1">
      <alignment horizontal="center" wrapText="1"/>
    </xf>
    <xf numFmtId="0" fontId="26" fillId="2" borderId="2" xfId="14" applyFont="1" applyFill="1" applyBorder="1" applyAlignment="1">
      <alignment horizontal="center" wrapText="1"/>
    </xf>
    <xf numFmtId="0" fontId="26" fillId="2" borderId="2" xfId="6" applyFont="1" applyFill="1" applyBorder="1" applyAlignment="1">
      <alignment horizontal="center" wrapText="1"/>
    </xf>
    <xf numFmtId="0" fontId="4" fillId="2" borderId="0" xfId="0" applyFont="1" applyFill="1" applyBorder="1" applyAlignment="1"/>
    <xf numFmtId="0" fontId="4" fillId="2" borderId="0" xfId="0" applyFont="1" applyFill="1" applyAlignment="1"/>
    <xf numFmtId="173" fontId="7" fillId="2" borderId="1" xfId="0" applyNumberFormat="1" applyFont="1" applyFill="1" applyBorder="1" applyAlignment="1">
      <alignment horizontal="center"/>
    </xf>
    <xf numFmtId="2" fontId="6" fillId="2" borderId="1" xfId="0" applyNumberFormat="1" applyFont="1" applyFill="1" applyBorder="1" applyAlignment="1">
      <alignment horizontal="center"/>
    </xf>
    <xf numFmtId="165" fontId="6" fillId="2" borderId="1" xfId="0" applyNumberFormat="1" applyFont="1" applyFill="1" applyBorder="1" applyAlignment="1">
      <alignment horizontal="center"/>
    </xf>
    <xf numFmtId="2" fontId="12" fillId="2" borderId="1" xfId="0" applyNumberFormat="1" applyFont="1" applyFill="1" applyBorder="1" applyAlignment="1">
      <alignment horizontal="center"/>
    </xf>
    <xf numFmtId="1" fontId="6" fillId="2" borderId="0" xfId="0" applyNumberFormat="1" applyFont="1" applyFill="1" applyAlignment="1">
      <alignment horizontal="center"/>
    </xf>
    <xf numFmtId="0" fontId="11" fillId="2" borderId="1" xfId="0" applyFont="1" applyFill="1" applyBorder="1" applyAlignment="1">
      <alignment horizontal="left" readingOrder="1"/>
    </xf>
    <xf numFmtId="0" fontId="26" fillId="2" borderId="1" xfId="0" applyFont="1" applyFill="1" applyBorder="1" applyAlignment="1">
      <alignment horizontal="left" readingOrder="1"/>
    </xf>
    <xf numFmtId="0" fontId="17" fillId="4" borderId="0" xfId="4" applyFont="1" applyFill="1" applyBorder="1" applyAlignment="1">
      <alignment horizontal="right"/>
    </xf>
    <xf numFmtId="165" fontId="12" fillId="4" borderId="0" xfId="4" applyNumberFormat="1" applyFont="1" applyFill="1" applyBorder="1" applyAlignment="1">
      <alignment horizontal="center"/>
    </xf>
    <xf numFmtId="0" fontId="6" fillId="0" borderId="0" xfId="0" applyFont="1" applyFill="1"/>
    <xf numFmtId="0" fontId="28" fillId="0" borderId="0" xfId="4" applyFont="1" applyFill="1" applyBorder="1" applyAlignment="1">
      <alignment wrapText="1"/>
    </xf>
    <xf numFmtId="0" fontId="29" fillId="0" borderId="0" xfId="0" applyFont="1" applyFill="1" applyBorder="1" applyAlignment="1">
      <alignment wrapText="1"/>
    </xf>
    <xf numFmtId="0" fontId="0" fillId="0" borderId="0" xfId="0" applyFill="1" applyAlignment="1">
      <alignment wrapText="1"/>
    </xf>
    <xf numFmtId="0" fontId="28" fillId="0" borderId="0" xfId="4" applyFont="1" applyFill="1" applyAlignment="1">
      <alignment wrapText="1"/>
    </xf>
    <xf numFmtId="0" fontId="29" fillId="0" borderId="0" xfId="0" applyFont="1" applyFill="1" applyAlignment="1">
      <alignment wrapText="1"/>
    </xf>
    <xf numFmtId="0" fontId="0" fillId="0" borderId="0" xfId="0" applyFill="1" applyAlignment="1">
      <alignment readingOrder="1"/>
    </xf>
    <xf numFmtId="165" fontId="4" fillId="2" borderId="1" xfId="0" applyNumberFormat="1" applyFont="1" applyFill="1" applyBorder="1" applyAlignment="1">
      <alignment horizontal="center" vertical="center"/>
    </xf>
    <xf numFmtId="3" fontId="4" fillId="2" borderId="0" xfId="0" applyNumberFormat="1" applyFont="1" applyFill="1" applyBorder="1" applyAlignment="1">
      <alignment horizontal="center" vertical="center"/>
    </xf>
    <xf numFmtId="165" fontId="5" fillId="2" borderId="0" xfId="0" applyNumberFormat="1" applyFont="1" applyFill="1" applyBorder="1" applyAlignment="1">
      <alignment horizontal="center" vertical="center"/>
    </xf>
    <xf numFmtId="0" fontId="20" fillId="0" borderId="0" xfId="6" applyFont="1" applyFill="1"/>
    <xf numFmtId="0" fontId="13" fillId="0" borderId="0" xfId="6" applyFill="1"/>
    <xf numFmtId="3" fontId="23" fillId="0" borderId="0" xfId="6" applyNumberFormat="1" applyFont="1" applyFill="1"/>
    <xf numFmtId="3" fontId="24" fillId="0" borderId="0" xfId="6" applyNumberFormat="1" applyFont="1" applyFill="1"/>
    <xf numFmtId="0" fontId="2" fillId="0" borderId="0" xfId="8" applyFill="1"/>
    <xf numFmtId="0" fontId="26" fillId="2" borderId="0" xfId="15" applyFont="1" applyFill="1" applyBorder="1" applyAlignment="1">
      <alignment horizontal="left" wrapText="1" readingOrder="1"/>
    </xf>
    <xf numFmtId="0" fontId="11" fillId="2" borderId="0" xfId="15" applyFont="1" applyFill="1" applyBorder="1" applyAlignment="1">
      <alignment horizontal="left" wrapText="1" readingOrder="1"/>
    </xf>
    <xf numFmtId="0" fontId="26" fillId="2" borderId="0" xfId="15" applyFont="1" applyFill="1" applyAlignment="1">
      <alignment horizontal="left" readingOrder="1"/>
    </xf>
    <xf numFmtId="0" fontId="11" fillId="2" borderId="1" xfId="15" applyFont="1" applyFill="1" applyBorder="1" applyAlignment="1">
      <alignment horizontal="left" wrapText="1" readingOrder="1"/>
    </xf>
    <xf numFmtId="0" fontId="34" fillId="4" borderId="1" xfId="0" applyFont="1" applyFill="1" applyBorder="1"/>
    <xf numFmtId="0" fontId="4" fillId="2" borderId="0" xfId="0" applyNumberFormat="1" applyFont="1" applyFill="1" applyAlignment="1">
      <alignment horizontal="center"/>
    </xf>
    <xf numFmtId="0" fontId="26" fillId="2" borderId="0" xfId="4" applyFont="1" applyFill="1" applyAlignment="1">
      <alignment horizontal="right"/>
    </xf>
    <xf numFmtId="165" fontId="26" fillId="2" borderId="0" xfId="4" applyNumberFormat="1" applyFont="1" applyFill="1" applyBorder="1" applyAlignment="1">
      <alignment horizontal="center" readingOrder="2"/>
    </xf>
    <xf numFmtId="0" fontId="26" fillId="2" borderId="0" xfId="0" applyFont="1" applyFill="1" applyAlignment="1"/>
    <xf numFmtId="0" fontId="26" fillId="2" borderId="0" xfId="0" applyFont="1" applyFill="1" applyAlignment="1">
      <alignment wrapText="1"/>
    </xf>
    <xf numFmtId="0" fontId="11" fillId="2" borderId="1" xfId="0" applyFont="1" applyFill="1" applyBorder="1" applyAlignment="1"/>
    <xf numFmtId="0" fontId="11" fillId="2" borderId="0" xfId="0" applyFont="1" applyFill="1" applyAlignment="1">
      <alignment horizontal="left"/>
    </xf>
    <xf numFmtId="171" fontId="26" fillId="2" borderId="0" xfId="12" applyFont="1" applyFill="1" applyBorder="1" applyAlignment="1" applyProtection="1"/>
    <xf numFmtId="171" fontId="26" fillId="2" borderId="0" xfId="12" applyFont="1" applyFill="1" applyBorder="1" applyAlignment="1" applyProtection="1">
      <alignment horizontal="right" indent="10"/>
    </xf>
    <xf numFmtId="171" fontId="11" fillId="2" borderId="0" xfId="12" applyFont="1" applyFill="1" applyBorder="1" applyAlignment="1" applyProtection="1"/>
    <xf numFmtId="172" fontId="4" fillId="2" borderId="0" xfId="0" applyNumberFormat="1" applyFont="1" applyFill="1" applyBorder="1"/>
    <xf numFmtId="171" fontId="11" fillId="2" borderId="0" xfId="12" applyFont="1" applyFill="1" applyBorder="1" applyAlignment="1" applyProtection="1">
      <alignment horizontal="left"/>
    </xf>
    <xf numFmtId="171" fontId="11" fillId="2" borderId="1" xfId="12" applyFont="1" applyFill="1" applyBorder="1" applyAlignment="1" applyProtection="1">
      <alignment horizontal="left"/>
    </xf>
    <xf numFmtId="0" fontId="26" fillId="2" borderId="0" xfId="6" applyFont="1" applyFill="1" applyBorder="1" applyAlignment="1">
      <alignment horizontal="center"/>
    </xf>
    <xf numFmtId="168" fontId="6" fillId="2" borderId="1" xfId="0" applyNumberFormat="1" applyFont="1" applyFill="1" applyBorder="1" applyAlignment="1">
      <alignment horizontal="center" vertical="center"/>
    </xf>
    <xf numFmtId="171" fontId="26" fillId="2" borderId="0" xfId="12" applyFont="1" applyFill="1" applyBorder="1" applyAlignment="1" applyProtection="1">
      <alignment horizontal="center"/>
    </xf>
    <xf numFmtId="0" fontId="4" fillId="2" borderId="1" xfId="0" applyFont="1" applyFill="1" applyBorder="1"/>
    <xf numFmtId="165" fontId="12" fillId="4" borderId="1" xfId="4" applyNumberFormat="1" applyFont="1" applyFill="1" applyBorder="1" applyAlignment="1">
      <alignment horizontal="center"/>
    </xf>
    <xf numFmtId="0" fontId="5" fillId="2" borderId="1" xfId="0" applyFont="1" applyFill="1" applyBorder="1" applyAlignment="1">
      <alignment readingOrder="1"/>
    </xf>
    <xf numFmtId="3" fontId="6" fillId="2" borderId="1" xfId="1" applyNumberFormat="1" applyFont="1" applyFill="1" applyBorder="1" applyAlignment="1">
      <alignment horizontal="center" vertical="center" readingOrder="1"/>
    </xf>
    <xf numFmtId="3" fontId="6" fillId="2" borderId="1" xfId="1" applyNumberFormat="1" applyFont="1" applyFill="1" applyBorder="1" applyAlignment="1">
      <alignment horizontal="center" readingOrder="1"/>
    </xf>
    <xf numFmtId="3" fontId="6" fillId="2" borderId="1" xfId="1" applyNumberFormat="1" applyFont="1" applyFill="1" applyBorder="1" applyAlignment="1">
      <alignment horizontal="center"/>
    </xf>
    <xf numFmtId="4" fontId="17" fillId="2" borderId="1" xfId="1" applyNumberFormat="1" applyFont="1" applyFill="1" applyBorder="1" applyAlignment="1">
      <alignment horizontal="center"/>
    </xf>
    <xf numFmtId="0" fontId="26" fillId="2" borderId="6" xfId="4" applyFont="1" applyFill="1" applyBorder="1" applyAlignment="1">
      <alignment horizontal="center" vertical="center" readingOrder="1"/>
    </xf>
    <xf numFmtId="0" fontId="26" fillId="2" borderId="7" xfId="4" applyFont="1" applyFill="1" applyBorder="1" applyAlignment="1">
      <alignment horizontal="center" vertical="center" readingOrder="1"/>
    </xf>
    <xf numFmtId="0" fontId="26" fillId="0" borderId="7" xfId="4" applyFont="1" applyFill="1" applyBorder="1" applyAlignment="1">
      <alignment horizontal="center" vertical="center" wrapText="1" readingOrder="1"/>
    </xf>
    <xf numFmtId="0" fontId="26" fillId="2" borderId="7" xfId="4" applyFont="1" applyFill="1" applyBorder="1" applyAlignment="1">
      <alignment horizontal="center" vertical="center" wrapText="1" readingOrder="1"/>
    </xf>
    <xf numFmtId="0" fontId="26" fillId="2" borderId="7" xfId="4" applyFont="1" applyFill="1" applyBorder="1" applyAlignment="1">
      <alignment horizontal="center" vertical="center" wrapText="1"/>
    </xf>
    <xf numFmtId="0" fontId="11" fillId="2" borderId="7" xfId="4" applyFont="1" applyFill="1" applyBorder="1" applyAlignment="1">
      <alignment horizontal="center" wrapText="1" readingOrder="1"/>
    </xf>
    <xf numFmtId="43" fontId="0" fillId="0" borderId="0" xfId="0" applyNumberFormat="1" applyFill="1" applyAlignment="1">
      <alignment readingOrder="1"/>
    </xf>
    <xf numFmtId="0" fontId="6" fillId="0" borderId="0" xfId="0" applyFont="1" applyFill="1" applyBorder="1" applyAlignment="1">
      <alignment readingOrder="1"/>
    </xf>
    <xf numFmtId="0" fontId="6" fillId="2" borderId="0" xfId="0" applyFont="1" applyFill="1" applyAlignment="1">
      <alignment horizontal="left" readingOrder="1"/>
    </xf>
    <xf numFmtId="174" fontId="6" fillId="2" borderId="0" xfId="0" applyNumberFormat="1" applyFont="1" applyFill="1" applyAlignment="1">
      <alignment horizontal="center"/>
    </xf>
    <xf numFmtId="165" fontId="12" fillId="2" borderId="0" xfId="0" applyNumberFormat="1" applyFont="1" applyFill="1" applyAlignment="1">
      <alignment horizontal="center"/>
    </xf>
    <xf numFmtId="1" fontId="12" fillId="2" borderId="0" xfId="0" applyNumberFormat="1" applyFont="1" applyFill="1" applyAlignment="1">
      <alignment horizontal="center"/>
    </xf>
    <xf numFmtId="2" fontId="12" fillId="2" borderId="0" xfId="0" applyNumberFormat="1" applyFont="1" applyFill="1" applyBorder="1" applyAlignment="1">
      <alignment horizontal="center" vertical="center"/>
    </xf>
    <xf numFmtId="2" fontId="6" fillId="2" borderId="0" xfId="8" applyNumberFormat="1" applyFont="1" applyFill="1" applyAlignment="1">
      <alignment horizontal="center"/>
    </xf>
    <xf numFmtId="1" fontId="12" fillId="2" borderId="1" xfId="0" applyNumberFormat="1" applyFont="1" applyFill="1" applyBorder="1" applyAlignment="1">
      <alignment horizontal="center"/>
    </xf>
    <xf numFmtId="2" fontId="6" fillId="5" borderId="1" xfId="0" applyNumberFormat="1" applyFont="1" applyFill="1" applyBorder="1" applyAlignment="1">
      <alignment horizontal="center"/>
    </xf>
    <xf numFmtId="174" fontId="6" fillId="2" borderId="1" xfId="0" applyNumberFormat="1" applyFont="1" applyFill="1" applyBorder="1" applyAlignment="1">
      <alignment horizontal="center"/>
    </xf>
    <xf numFmtId="165" fontId="37" fillId="5" borderId="1" xfId="0" applyNumberFormat="1" applyFont="1" applyFill="1" applyBorder="1" applyAlignment="1">
      <alignment horizontal="center"/>
    </xf>
    <xf numFmtId="2" fontId="6" fillId="2" borderId="1" xfId="8" applyNumberFormat="1" applyFont="1" applyFill="1" applyBorder="1" applyAlignment="1">
      <alignment horizontal="center"/>
    </xf>
    <xf numFmtId="175" fontId="4" fillId="4" borderId="2" xfId="4" applyNumberFormat="1" applyFont="1" applyFill="1" applyBorder="1" applyAlignment="1">
      <alignment horizontal="center" wrapText="1"/>
    </xf>
    <xf numFmtId="0" fontId="4" fillId="2" borderId="2" xfId="3" applyFont="1" applyFill="1" applyBorder="1" applyAlignment="1">
      <alignment horizontal="center" wrapText="1"/>
    </xf>
    <xf numFmtId="0" fontId="4" fillId="4" borderId="2" xfId="3" applyFont="1" applyFill="1" applyBorder="1" applyAlignment="1">
      <alignment horizontal="right" wrapText="1" readingOrder="2"/>
    </xf>
    <xf numFmtId="3" fontId="12" fillId="2" borderId="0" xfId="17" applyNumberFormat="1" applyFont="1" applyFill="1" applyBorder="1" applyAlignment="1">
      <alignment horizontal="center"/>
    </xf>
    <xf numFmtId="4" fontId="12" fillId="2" borderId="0" xfId="17" applyNumberFormat="1" applyFont="1" applyFill="1" applyBorder="1" applyAlignment="1">
      <alignment horizontal="center" wrapText="1"/>
    </xf>
    <xf numFmtId="2" fontId="12" fillId="2" borderId="0" xfId="17" applyNumberFormat="1" applyFont="1" applyFill="1" applyBorder="1" applyAlignment="1">
      <alignment horizontal="center"/>
    </xf>
    <xf numFmtId="4" fontId="12" fillId="2" borderId="0" xfId="17" applyNumberFormat="1" applyFont="1" applyFill="1" applyBorder="1" applyAlignment="1">
      <alignment horizontal="center"/>
    </xf>
    <xf numFmtId="3" fontId="17" fillId="2" borderId="0" xfId="17" applyNumberFormat="1" applyFont="1" applyFill="1" applyBorder="1" applyAlignment="1">
      <alignment horizontal="center"/>
    </xf>
    <xf numFmtId="4" fontId="17" fillId="2" borderId="0" xfId="17" applyNumberFormat="1" applyFont="1" applyFill="1" applyBorder="1" applyAlignment="1">
      <alignment horizontal="center" wrapText="1"/>
    </xf>
    <xf numFmtId="0" fontId="12" fillId="2" borderId="0" xfId="17" applyNumberFormat="1" applyFont="1" applyFill="1" applyBorder="1" applyAlignment="1">
      <alignment horizontal="center"/>
    </xf>
    <xf numFmtId="4" fontId="17" fillId="2" borderId="0" xfId="17" applyNumberFormat="1" applyFont="1" applyFill="1" applyBorder="1" applyAlignment="1">
      <alignment horizontal="center"/>
    </xf>
    <xf numFmtId="4" fontId="17" fillId="2" borderId="1" xfId="17" applyNumberFormat="1" applyFont="1" applyFill="1" applyBorder="1" applyAlignment="1">
      <alignment horizontal="center"/>
    </xf>
    <xf numFmtId="4" fontId="17" fillId="2" borderId="1" xfId="17" applyNumberFormat="1" applyFont="1" applyFill="1" applyBorder="1" applyAlignment="1">
      <alignment horizontal="center" wrapText="1"/>
    </xf>
    <xf numFmtId="3" fontId="17" fillId="2" borderId="1" xfId="17" applyNumberFormat="1" applyFont="1" applyFill="1" applyBorder="1" applyAlignment="1">
      <alignment horizontal="center"/>
    </xf>
    <xf numFmtId="175" fontId="17" fillId="3" borderId="0" xfId="4" applyNumberFormat="1" applyFont="1" applyFill="1" applyBorder="1" applyAlignment="1">
      <alignment horizontal="right"/>
    </xf>
    <xf numFmtId="175" fontId="17" fillId="3" borderId="1" xfId="4" applyNumberFormat="1" applyFont="1" applyFill="1" applyBorder="1" applyAlignment="1">
      <alignment horizontal="right"/>
    </xf>
    <xf numFmtId="168" fontId="26" fillId="2" borderId="0" xfId="6" applyNumberFormat="1" applyFont="1" applyFill="1" applyAlignment="1">
      <alignment horizontal="center" vertical="center"/>
    </xf>
    <xf numFmtId="168" fontId="26" fillId="2" borderId="0" xfId="6" applyNumberFormat="1" applyFont="1" applyFill="1" applyBorder="1" applyAlignment="1">
      <alignment horizontal="center" vertical="center"/>
    </xf>
    <xf numFmtId="168" fontId="26" fillId="2" borderId="1" xfId="6" applyNumberFormat="1" applyFont="1" applyFill="1" applyBorder="1" applyAlignment="1">
      <alignment horizontal="center" vertical="center"/>
    </xf>
    <xf numFmtId="3" fontId="26" fillId="2" borderId="0" xfId="6" applyNumberFormat="1" applyFont="1" applyFill="1" applyAlignment="1">
      <alignment horizontal="center"/>
    </xf>
    <xf numFmtId="168" fontId="11" fillId="2" borderId="0" xfId="6" applyNumberFormat="1" applyFont="1" applyFill="1" applyAlignment="1">
      <alignment horizontal="center" vertical="center"/>
    </xf>
    <xf numFmtId="168" fontId="11" fillId="2" borderId="0" xfId="6" applyNumberFormat="1" applyFont="1" applyFill="1" applyAlignment="1">
      <alignment horizontal="center"/>
    </xf>
    <xf numFmtId="168" fontId="11" fillId="2" borderId="0" xfId="6" applyNumberFormat="1" applyFont="1" applyFill="1" applyBorder="1" applyAlignment="1">
      <alignment horizontal="center"/>
    </xf>
    <xf numFmtId="168" fontId="11" fillId="2" borderId="0" xfId="6" applyNumberFormat="1" applyFont="1" applyFill="1" applyBorder="1" applyAlignment="1">
      <alignment horizontal="center" vertical="center"/>
    </xf>
    <xf numFmtId="168" fontId="26" fillId="2" borderId="1" xfId="6" applyNumberFormat="1" applyFont="1" applyFill="1" applyBorder="1" applyAlignment="1">
      <alignment horizontal="center"/>
    </xf>
    <xf numFmtId="165" fontId="26" fillId="2" borderId="0" xfId="6" applyNumberFormat="1" applyFont="1" applyFill="1" applyBorder="1" applyAlignment="1">
      <alignment horizontal="center"/>
    </xf>
    <xf numFmtId="165" fontId="26" fillId="2" borderId="0" xfId="4" applyNumberFormat="1" applyFont="1" applyFill="1" applyBorder="1" applyAlignment="1">
      <alignment horizontal="center"/>
    </xf>
    <xf numFmtId="3" fontId="6" fillId="2" borderId="0" xfId="8" applyNumberFormat="1" applyFont="1" applyFill="1" applyAlignment="1">
      <alignment horizontal="center" vertical="center"/>
    </xf>
    <xf numFmtId="1" fontId="6" fillId="2" borderId="0" xfId="8" applyNumberFormat="1" applyFont="1" applyFill="1" applyAlignment="1">
      <alignment horizontal="center" vertical="center"/>
    </xf>
    <xf numFmtId="3" fontId="17" fillId="2" borderId="0" xfId="17" applyNumberFormat="1" applyFont="1" applyFill="1" applyBorder="1" applyAlignment="1">
      <alignment horizontal="center" vertical="center"/>
    </xf>
    <xf numFmtId="3" fontId="12" fillId="2" borderId="0" xfId="17" applyNumberFormat="1" applyFont="1" applyFill="1" applyBorder="1" applyAlignment="1">
      <alignment horizontal="center" vertical="center"/>
    </xf>
    <xf numFmtId="3" fontId="17" fillId="2" borderId="1" xfId="8" applyNumberFormat="1" applyFont="1" applyFill="1" applyBorder="1" applyAlignment="1">
      <alignment horizontal="center" vertical="center"/>
    </xf>
    <xf numFmtId="1" fontId="6" fillId="2" borderId="1" xfId="8" applyNumberFormat="1" applyFont="1" applyFill="1" applyBorder="1" applyAlignment="1">
      <alignment horizontal="center" vertical="center"/>
    </xf>
    <xf numFmtId="3" fontId="17" fillId="2" borderId="1" xfId="17" applyNumberFormat="1" applyFont="1" applyFill="1" applyBorder="1" applyAlignment="1">
      <alignment horizontal="center" vertical="center"/>
    </xf>
    <xf numFmtId="1" fontId="12" fillId="2" borderId="0" xfId="17" applyNumberFormat="1" applyFont="1" applyFill="1" applyBorder="1" applyAlignment="1">
      <alignment horizontal="center" vertical="center"/>
    </xf>
    <xf numFmtId="1" fontId="12" fillId="2" borderId="1" xfId="17" applyNumberFormat="1" applyFont="1" applyFill="1" applyBorder="1" applyAlignment="1">
      <alignment horizontal="center" vertical="center"/>
    </xf>
    <xf numFmtId="3" fontId="12" fillId="2" borderId="1" xfId="17" applyNumberFormat="1" applyFont="1" applyFill="1" applyBorder="1" applyAlignment="1">
      <alignment horizontal="center" vertical="center"/>
    </xf>
    <xf numFmtId="3" fontId="6" fillId="2" borderId="0" xfId="1" applyNumberFormat="1" applyFont="1" applyFill="1" applyBorder="1" applyAlignment="1">
      <alignment horizontal="center" vertical="center"/>
    </xf>
    <xf numFmtId="165" fontId="12" fillId="2" borderId="10" xfId="7" applyNumberFormat="1" applyFont="1" applyFill="1" applyBorder="1" applyAlignment="1">
      <alignment horizontal="center" readingOrder="1"/>
    </xf>
    <xf numFmtId="165" fontId="12" fillId="2" borderId="0" xfId="7" applyNumberFormat="1" applyFont="1" applyFill="1" applyAlignment="1">
      <alignment horizontal="center" readingOrder="1"/>
    </xf>
    <xf numFmtId="165" fontId="12" fillId="2" borderId="11" xfId="7" applyNumberFormat="1" applyFont="1" applyFill="1" applyBorder="1" applyAlignment="1">
      <alignment horizontal="center" readingOrder="1"/>
    </xf>
    <xf numFmtId="9" fontId="12" fillId="2" borderId="0" xfId="2" applyFont="1" applyFill="1" applyAlignment="1">
      <alignment horizontal="center" readingOrder="1"/>
    </xf>
    <xf numFmtId="165" fontId="12" fillId="2" borderId="12" xfId="7" applyNumberFormat="1" applyFont="1" applyFill="1" applyBorder="1" applyAlignment="1">
      <alignment horizontal="center" readingOrder="1"/>
    </xf>
    <xf numFmtId="165" fontId="12" fillId="2" borderId="13" xfId="7" applyNumberFormat="1" applyFont="1" applyFill="1" applyBorder="1" applyAlignment="1">
      <alignment horizontal="center" readingOrder="1"/>
    </xf>
    <xf numFmtId="165" fontId="12" fillId="2" borderId="0" xfId="7" applyNumberFormat="1" applyFont="1" applyFill="1" applyBorder="1" applyAlignment="1">
      <alignment horizontal="center" readingOrder="1"/>
    </xf>
    <xf numFmtId="165" fontId="12" fillId="2" borderId="8" xfId="7" applyNumberFormat="1" applyFont="1" applyFill="1" applyBorder="1" applyAlignment="1">
      <alignment horizontal="center" readingOrder="1"/>
    </xf>
    <xf numFmtId="165" fontId="12" fillId="2" borderId="14" xfId="7" applyNumberFormat="1" applyFont="1" applyFill="1" applyBorder="1" applyAlignment="1">
      <alignment horizontal="center" readingOrder="1"/>
    </xf>
    <xf numFmtId="165" fontId="12" fillId="2" borderId="15" xfId="7" applyNumberFormat="1" applyFont="1" applyFill="1" applyBorder="1" applyAlignment="1">
      <alignment horizontal="center" readingOrder="1"/>
    </xf>
    <xf numFmtId="165" fontId="12" fillId="2" borderId="16" xfId="7" applyNumberFormat="1" applyFont="1" applyFill="1" applyBorder="1" applyAlignment="1">
      <alignment horizontal="center" readingOrder="1"/>
    </xf>
    <xf numFmtId="165" fontId="12" fillId="2" borderId="17" xfId="7" applyNumberFormat="1" applyFont="1" applyFill="1" applyBorder="1" applyAlignment="1">
      <alignment horizontal="center" readingOrder="1"/>
    </xf>
    <xf numFmtId="165" fontId="12" fillId="2" borderId="18" xfId="7" applyNumberFormat="1" applyFont="1" applyFill="1" applyBorder="1" applyAlignment="1">
      <alignment horizontal="center" readingOrder="1"/>
    </xf>
    <xf numFmtId="3" fontId="7" fillId="2" borderId="1" xfId="1" applyNumberFormat="1" applyFont="1" applyFill="1" applyBorder="1" applyAlignment="1">
      <alignment horizontal="center" vertical="center"/>
    </xf>
    <xf numFmtId="3" fontId="7" fillId="2" borderId="19" xfId="1" applyNumberFormat="1" applyFont="1" applyFill="1" applyBorder="1" applyAlignment="1">
      <alignment horizontal="center" vertical="center"/>
    </xf>
    <xf numFmtId="165" fontId="17" fillId="2" borderId="1" xfId="7" applyNumberFormat="1" applyFont="1" applyFill="1" applyBorder="1" applyAlignment="1">
      <alignment horizontal="center" readingOrder="1"/>
    </xf>
    <xf numFmtId="165" fontId="17" fillId="2" borderId="20" xfId="7" applyNumberFormat="1" applyFont="1" applyFill="1" applyBorder="1" applyAlignment="1">
      <alignment horizontal="center" readingOrder="1"/>
    </xf>
    <xf numFmtId="165" fontId="17" fillId="2" borderId="6" xfId="7" applyNumberFormat="1" applyFont="1" applyFill="1" applyBorder="1" applyAlignment="1">
      <alignment horizontal="center" readingOrder="1"/>
    </xf>
    <xf numFmtId="9" fontId="17" fillId="2" borderId="1" xfId="2" applyFont="1" applyFill="1" applyBorder="1" applyAlignment="1">
      <alignment horizontal="center" readingOrder="1"/>
    </xf>
    <xf numFmtId="172" fontId="6" fillId="2" borderId="0" xfId="4" applyNumberFormat="1" applyFont="1" applyFill="1" applyBorder="1"/>
    <xf numFmtId="165" fontId="6" fillId="2" borderId="0" xfId="4" applyNumberFormat="1" applyFont="1" applyFill="1" applyBorder="1"/>
    <xf numFmtId="172" fontId="6" fillId="2" borderId="1" xfId="4" applyNumberFormat="1" applyFont="1" applyFill="1" applyBorder="1"/>
    <xf numFmtId="176" fontId="6" fillId="2" borderId="1" xfId="4" applyNumberFormat="1" applyFont="1" applyFill="1" applyBorder="1"/>
    <xf numFmtId="0" fontId="0" fillId="0" borderId="0" xfId="0" applyBorder="1"/>
    <xf numFmtId="165" fontId="6" fillId="2" borderId="1" xfId="4" applyNumberFormat="1" applyFont="1" applyFill="1" applyBorder="1"/>
    <xf numFmtId="0" fontId="30" fillId="2" borderId="0" xfId="0" applyFont="1" applyFill="1" applyAlignment="1">
      <alignment horizontal="left" readingOrder="1"/>
    </xf>
    <xf numFmtId="0" fontId="12" fillId="2" borderId="0" xfId="0" applyFont="1" applyFill="1" applyAlignment="1">
      <alignment horizontal="left" readingOrder="1"/>
    </xf>
    <xf numFmtId="0" fontId="4" fillId="2" borderId="1" xfId="17" applyFont="1" applyFill="1" applyBorder="1" applyAlignment="1">
      <alignment horizontal="center" wrapText="1"/>
    </xf>
    <xf numFmtId="0" fontId="4" fillId="2" borderId="1" xfId="17" applyFont="1" applyFill="1" applyBorder="1" applyAlignment="1">
      <alignment horizontal="center" vertical="center" wrapText="1"/>
    </xf>
    <xf numFmtId="0" fontId="4" fillId="2" borderId="2" xfId="17" applyFont="1" applyFill="1" applyBorder="1" applyAlignment="1">
      <alignment horizontal="center" vertical="center" wrapText="1"/>
    </xf>
    <xf numFmtId="3" fontId="6" fillId="2" borderId="1" xfId="8" applyNumberFormat="1" applyFont="1" applyFill="1" applyBorder="1" applyAlignment="1">
      <alignment horizontal="center" vertical="center"/>
    </xf>
    <xf numFmtId="0" fontId="38" fillId="0" borderId="0" xfId="0" applyFont="1" applyFill="1"/>
    <xf numFmtId="0" fontId="26" fillId="2" borderId="0" xfId="0" applyFont="1" applyFill="1"/>
    <xf numFmtId="0" fontId="26" fillId="2" borderId="3" xfId="0" applyFont="1" applyFill="1" applyBorder="1" applyAlignment="1">
      <alignment horizontal="center" vertical="center"/>
    </xf>
    <xf numFmtId="0" fontId="26" fillId="2" borderId="3" xfId="0" applyFont="1" applyFill="1" applyBorder="1"/>
    <xf numFmtId="49" fontId="26" fillId="2" borderId="2" xfId="0" applyNumberFormat="1" applyFont="1" applyFill="1" applyBorder="1"/>
    <xf numFmtId="0" fontId="26" fillId="2" borderId="0" xfId="0" applyFont="1" applyFill="1" applyBorder="1"/>
    <xf numFmtId="49" fontId="26" fillId="2" borderId="4" xfId="0" applyNumberFormat="1" applyFont="1" applyFill="1" applyBorder="1"/>
    <xf numFmtId="0" fontId="26" fillId="2" borderId="0" xfId="0" applyFont="1" applyFill="1" applyAlignment="1">
      <alignment horizontal="center"/>
    </xf>
    <xf numFmtId="167" fontId="12" fillId="2" borderId="0" xfId="1" applyNumberFormat="1" applyFont="1" applyFill="1" applyBorder="1"/>
    <xf numFmtId="43" fontId="12" fillId="2" borderId="8" xfId="1" applyNumberFormat="1" applyFont="1" applyFill="1" applyBorder="1"/>
    <xf numFmtId="43" fontId="12" fillId="2" borderId="0" xfId="1" applyNumberFormat="1" applyFont="1" applyFill="1" applyBorder="1"/>
    <xf numFmtId="167" fontId="17" fillId="2" borderId="0" xfId="1" applyNumberFormat="1" applyFont="1" applyFill="1" applyBorder="1"/>
    <xf numFmtId="43" fontId="17" fillId="2" borderId="0" xfId="1" applyNumberFormat="1" applyFont="1" applyFill="1" applyBorder="1"/>
    <xf numFmtId="0" fontId="39" fillId="0" borderId="0" xfId="0" applyFont="1" applyFill="1"/>
    <xf numFmtId="167" fontId="12" fillId="0" borderId="0" xfId="1" applyNumberFormat="1" applyFont="1" applyFill="1" applyBorder="1"/>
    <xf numFmtId="167" fontId="12" fillId="2" borderId="0" xfId="1" applyNumberFormat="1" applyFont="1" applyFill="1" applyBorder="1" applyAlignment="1">
      <alignment vertical="center"/>
    </xf>
    <xf numFmtId="167" fontId="17" fillId="2" borderId="1" xfId="1" applyNumberFormat="1" applyFont="1" applyFill="1" applyBorder="1"/>
    <xf numFmtId="43" fontId="12" fillId="2" borderId="9" xfId="1" applyNumberFormat="1" applyFont="1" applyFill="1" applyBorder="1"/>
    <xf numFmtId="43" fontId="17" fillId="2" borderId="1" xfId="1" applyNumberFormat="1" applyFont="1" applyFill="1" applyBorder="1"/>
    <xf numFmtId="0" fontId="38" fillId="0" borderId="0" xfId="0" applyFont="1" applyFill="1" applyAlignment="1">
      <alignment readingOrder="1"/>
    </xf>
    <xf numFmtId="0" fontId="26" fillId="2" borderId="2" xfId="0" applyFont="1" applyFill="1" applyBorder="1" applyAlignment="1">
      <alignment readingOrder="1"/>
    </xf>
    <xf numFmtId="0" fontId="26" fillId="2" borderId="5" xfId="0" applyFont="1" applyFill="1" applyBorder="1" applyAlignment="1">
      <alignment horizontal="center" vertical="center" wrapText="1" readingOrder="1"/>
    </xf>
    <xf numFmtId="0" fontId="26" fillId="2" borderId="0" xfId="0" applyFont="1" applyFill="1" applyBorder="1" applyAlignment="1">
      <alignment horizontal="center" wrapText="1" readingOrder="1"/>
    </xf>
    <xf numFmtId="0" fontId="26" fillId="2" borderId="0" xfId="0" applyNumberFormat="1" applyFont="1" applyFill="1" applyAlignment="1">
      <alignment readingOrder="1"/>
    </xf>
    <xf numFmtId="2" fontId="26" fillId="2" borderId="0" xfId="0" applyNumberFormat="1" applyFont="1" applyFill="1" applyBorder="1" applyAlignment="1">
      <alignment readingOrder="1"/>
    </xf>
    <xf numFmtId="2" fontId="26" fillId="2" borderId="0" xfId="0" applyNumberFormat="1" applyFont="1" applyFill="1" applyAlignment="1">
      <alignment readingOrder="1"/>
    </xf>
    <xf numFmtId="0" fontId="11" fillId="2" borderId="1" xfId="0" applyNumberFormat="1" applyFont="1" applyFill="1" applyBorder="1" applyAlignment="1">
      <alignment readingOrder="1"/>
    </xf>
    <xf numFmtId="2" fontId="11" fillId="2" borderId="1" xfId="0" applyNumberFormat="1" applyFont="1" applyFill="1" applyBorder="1" applyAlignment="1">
      <alignment readingOrder="1"/>
    </xf>
    <xf numFmtId="0" fontId="26" fillId="2" borderId="0" xfId="0" applyFont="1" applyFill="1" applyAlignment="1">
      <alignment readingOrder="1"/>
    </xf>
    <xf numFmtId="0" fontId="11" fillId="2" borderId="1" xfId="0" applyFont="1" applyFill="1" applyBorder="1" applyAlignment="1">
      <alignment readingOrder="1"/>
    </xf>
    <xf numFmtId="4" fontId="12" fillId="2" borderId="0" xfId="1" applyNumberFormat="1" applyFont="1" applyFill="1" applyAlignment="1">
      <alignment horizontal="center"/>
    </xf>
    <xf numFmtId="3" fontId="12" fillId="2" borderId="1" xfId="1" applyNumberFormat="1" applyFont="1" applyFill="1" applyBorder="1" applyAlignment="1">
      <alignment horizontal="center"/>
    </xf>
    <xf numFmtId="4" fontId="12" fillId="2" borderId="1" xfId="1" applyNumberFormat="1" applyFont="1" applyFill="1" applyBorder="1" applyAlignment="1">
      <alignment horizontal="center"/>
    </xf>
    <xf numFmtId="0" fontId="11" fillId="2" borderId="0" xfId="0" applyFont="1" applyFill="1" applyAlignment="1">
      <alignment readingOrder="1"/>
    </xf>
    <xf numFmtId="2" fontId="11" fillId="2" borderId="0" xfId="0" applyNumberFormat="1" applyFont="1" applyFill="1" applyAlignment="1">
      <alignment readingOrder="1"/>
    </xf>
    <xf numFmtId="0" fontId="11" fillId="2" borderId="1" xfId="0" applyFont="1" applyFill="1" applyBorder="1" applyAlignment="1">
      <alignment horizontal="left" wrapText="1" readingOrder="1"/>
    </xf>
    <xf numFmtId="0" fontId="12" fillId="2" borderId="0" xfId="0" applyFont="1" applyFill="1" applyAlignment="1">
      <alignment readingOrder="1"/>
    </xf>
    <xf numFmtId="0" fontId="11" fillId="2" borderId="0" xfId="0" applyFont="1" applyFill="1" applyAlignment="1">
      <alignment horizontal="right" readingOrder="1"/>
    </xf>
    <xf numFmtId="0" fontId="6" fillId="2" borderId="0" xfId="0" applyFont="1" applyFill="1" applyAlignment="1">
      <alignment horizontal="left" wrapText="1"/>
    </xf>
    <xf numFmtId="0" fontId="6" fillId="2" borderId="0" xfId="0" applyFont="1" applyFill="1" applyAlignment="1">
      <alignment horizontal="left" vertical="top" wrapText="1" readingOrder="1"/>
    </xf>
    <xf numFmtId="0" fontId="5" fillId="0" borderId="0" xfId="0" applyFont="1" applyAlignment="1">
      <alignment horizontal="center"/>
    </xf>
    <xf numFmtId="0" fontId="5" fillId="2" borderId="1" xfId="0" applyFont="1" applyFill="1" applyBorder="1" applyAlignment="1">
      <alignment horizontal="center" readingOrder="1"/>
    </xf>
    <xf numFmtId="0" fontId="6" fillId="2" borderId="0" xfId="0" applyFont="1" applyFill="1" applyAlignment="1">
      <alignment horizontal="left" wrapText="1" readingOrder="1"/>
    </xf>
    <xf numFmtId="0" fontId="6" fillId="2" borderId="0" xfId="0" applyFont="1" applyFill="1" applyAlignment="1">
      <alignment horizontal="left"/>
    </xf>
    <xf numFmtId="0" fontId="6" fillId="2" borderId="0" xfId="0" applyFont="1" applyFill="1" applyBorder="1" applyAlignment="1">
      <alignment horizontal="left" readingOrder="1"/>
    </xf>
    <xf numFmtId="0" fontId="36" fillId="0" borderId="0" xfId="0" applyFont="1" applyFill="1" applyBorder="1" applyAlignment="1">
      <alignment horizontal="center"/>
    </xf>
    <xf numFmtId="0" fontId="11" fillId="4" borderId="0" xfId="3" applyFont="1" applyFill="1" applyBorder="1" applyAlignment="1">
      <alignment horizontal="center"/>
    </xf>
    <xf numFmtId="0" fontId="11" fillId="4" borderId="0" xfId="3" applyFont="1" applyFill="1" applyBorder="1" applyAlignment="1">
      <alignment horizontal="center" vertical="center"/>
    </xf>
    <xf numFmtId="0" fontId="26" fillId="4" borderId="1" xfId="3" applyFont="1" applyFill="1" applyBorder="1" applyAlignment="1">
      <alignment horizontal="center"/>
    </xf>
    <xf numFmtId="0" fontId="26" fillId="4" borderId="2" xfId="3" applyFont="1" applyFill="1" applyBorder="1" applyAlignment="1">
      <alignment horizontal="center"/>
    </xf>
    <xf numFmtId="0" fontId="5" fillId="2" borderId="0" xfId="0" applyFont="1" applyFill="1" applyAlignment="1">
      <alignment horizontal="center" readingOrder="1"/>
    </xf>
    <xf numFmtId="0" fontId="5" fillId="2" borderId="0" xfId="0" applyFont="1" applyFill="1" applyAlignment="1">
      <alignment horizontal="center" wrapText="1" readingOrder="1"/>
    </xf>
    <xf numFmtId="173" fontId="5" fillId="2" borderId="2" xfId="0" applyNumberFormat="1" applyFont="1" applyFill="1" applyBorder="1" applyAlignment="1">
      <alignment horizontal="center" readingOrder="1"/>
    </xf>
    <xf numFmtId="0" fontId="5" fillId="2" borderId="2" xfId="0" applyFont="1" applyFill="1" applyBorder="1" applyAlignment="1">
      <alignment horizontal="center" readingOrder="1"/>
    </xf>
    <xf numFmtId="0" fontId="4" fillId="2" borderId="1" xfId="0" applyFont="1" applyFill="1" applyBorder="1" applyAlignment="1">
      <alignment horizontal="center" readingOrder="1"/>
    </xf>
    <xf numFmtId="0" fontId="4" fillId="2" borderId="2" xfId="0" applyFont="1" applyFill="1" applyBorder="1" applyAlignment="1">
      <alignment horizontal="center" readingOrder="1"/>
    </xf>
    <xf numFmtId="173" fontId="5" fillId="2" borderId="1" xfId="0" applyNumberFormat="1" applyFont="1" applyFill="1" applyBorder="1" applyAlignment="1">
      <alignment horizontal="center" readingOrder="1"/>
    </xf>
    <xf numFmtId="0" fontId="4" fillId="2" borderId="0" xfId="17" applyFont="1" applyFill="1" applyBorder="1" applyAlignment="1">
      <alignment horizontal="left" vertical="center"/>
    </xf>
    <xf numFmtId="0" fontId="26" fillId="2" borderId="2" xfId="0" applyFont="1" applyFill="1" applyBorder="1" applyAlignment="1">
      <alignment horizontal="center" readingOrder="1"/>
    </xf>
    <xf numFmtId="43" fontId="26" fillId="2" borderId="2" xfId="0" applyNumberFormat="1" applyFont="1" applyFill="1" applyBorder="1" applyAlignment="1">
      <alignment horizontal="center" readingOrder="1"/>
    </xf>
    <xf numFmtId="0" fontId="11" fillId="2" borderId="0" xfId="0" applyFont="1" applyFill="1" applyBorder="1" applyAlignment="1">
      <alignment horizontal="center" vertical="center" wrapText="1" readingOrder="1"/>
    </xf>
    <xf numFmtId="0" fontId="11" fillId="2" borderId="1" xfId="4" applyFont="1" applyFill="1" applyBorder="1" applyAlignment="1">
      <alignment horizontal="center" vertical="center" wrapText="1" readingOrder="1"/>
    </xf>
    <xf numFmtId="0" fontId="26" fillId="2" borderId="1" xfId="0" applyFont="1" applyFill="1" applyBorder="1" applyAlignment="1">
      <alignment horizontal="center" vertical="center" wrapText="1" readingOrder="1"/>
    </xf>
    <xf numFmtId="49" fontId="26" fillId="2" borderId="2" xfId="0" applyNumberFormat="1" applyFont="1" applyFill="1" applyBorder="1" applyAlignment="1">
      <alignment horizontal="center" vertical="center" wrapText="1" readingOrder="1"/>
    </xf>
    <xf numFmtId="0" fontId="5" fillId="2" borderId="0" xfId="0" applyFont="1" applyFill="1" applyAlignment="1">
      <alignment horizontal="center"/>
    </xf>
    <xf numFmtId="0" fontId="5" fillId="2" borderId="1" xfId="0" applyFont="1" applyFill="1" applyBorder="1" applyAlignment="1">
      <alignment horizontal="center"/>
    </xf>
    <xf numFmtId="0" fontId="12" fillId="2" borderId="0" xfId="4" applyFont="1" applyFill="1" applyBorder="1" applyAlignment="1">
      <alignment wrapText="1"/>
    </xf>
    <xf numFmtId="0" fontId="6" fillId="2" borderId="0" xfId="0" applyFont="1" applyFill="1" applyBorder="1" applyAlignment="1">
      <alignment wrapText="1"/>
    </xf>
    <xf numFmtId="0" fontId="6" fillId="2" borderId="0" xfId="0" applyFont="1" applyFill="1" applyAlignment="1">
      <alignment wrapText="1"/>
    </xf>
    <xf numFmtId="0" fontId="12" fillId="2" borderId="0" xfId="4" applyFont="1" applyFill="1" applyAlignment="1">
      <alignment wrapText="1"/>
    </xf>
    <xf numFmtId="0" fontId="5" fillId="2" borderId="0" xfId="8" applyFont="1" applyFill="1" applyAlignment="1">
      <alignment horizontal="center"/>
    </xf>
    <xf numFmtId="0" fontId="26" fillId="2" borderId="1" xfId="6" applyFont="1" applyFill="1" applyBorder="1" applyAlignment="1">
      <alignment horizontal="center" readingOrder="2"/>
    </xf>
    <xf numFmtId="0" fontId="26" fillId="2" borderId="1" xfId="6" applyFont="1" applyFill="1" applyBorder="1" applyAlignment="1">
      <alignment horizontal="center" vertical="center" readingOrder="2"/>
    </xf>
    <xf numFmtId="0" fontId="12" fillId="2" borderId="0" xfId="6" applyFont="1" applyFill="1" applyAlignment="1">
      <alignment horizontal="left" readingOrder="1"/>
    </xf>
    <xf numFmtId="0" fontId="11" fillId="2" borderId="0" xfId="6" applyFont="1" applyFill="1" applyBorder="1" applyAlignment="1">
      <alignment horizontal="center"/>
    </xf>
    <xf numFmtId="0" fontId="26" fillId="2" borderId="2" xfId="6" applyFont="1" applyFill="1" applyBorder="1" applyAlignment="1">
      <alignment horizontal="center" readingOrder="1"/>
    </xf>
    <xf numFmtId="0" fontId="26" fillId="2" borderId="0" xfId="6" applyFont="1" applyFill="1" applyAlignment="1">
      <alignment horizontal="center" readingOrder="2"/>
    </xf>
    <xf numFmtId="0" fontId="34" fillId="2" borderId="0" xfId="6" applyFont="1" applyFill="1" applyBorder="1" applyAlignment="1">
      <alignment horizontal="center" vertical="top"/>
    </xf>
    <xf numFmtId="0" fontId="26" fillId="2" borderId="3" xfId="6" applyFont="1" applyFill="1" applyBorder="1" applyAlignment="1">
      <alignment horizontal="center" readingOrder="2"/>
    </xf>
    <xf numFmtId="0" fontId="12" fillId="2" borderId="0" xfId="6" applyFont="1" applyFill="1" applyBorder="1" applyAlignment="1">
      <alignment horizontal="left" readingOrder="1"/>
    </xf>
    <xf numFmtId="0" fontId="11" fillId="2" borderId="1" xfId="6" applyFont="1" applyFill="1" applyBorder="1" applyAlignment="1">
      <alignment horizontal="center" readingOrder="2"/>
    </xf>
    <xf numFmtId="0" fontId="26" fillId="2" borderId="2" xfId="6" applyFont="1" applyFill="1" applyBorder="1" applyAlignment="1">
      <alignment horizontal="center"/>
    </xf>
    <xf numFmtId="0" fontId="11" fillId="2" borderId="0" xfId="0" applyFont="1" applyFill="1" applyAlignment="1">
      <alignment horizontal="center"/>
    </xf>
    <xf numFmtId="0" fontId="26" fillId="2" borderId="0" xfId="0" applyFont="1" applyFill="1" applyAlignment="1">
      <alignment horizontal="center"/>
    </xf>
    <xf numFmtId="165" fontId="26" fillId="2" borderId="3" xfId="6" applyNumberFormat="1" applyFont="1" applyFill="1" applyBorder="1" applyAlignment="1">
      <alignment horizontal="center"/>
    </xf>
    <xf numFmtId="165" fontId="26" fillId="2" borderId="3" xfId="4" applyNumberFormat="1" applyFont="1" applyFill="1" applyBorder="1" applyAlignment="1">
      <alignment horizontal="center"/>
    </xf>
    <xf numFmtId="0" fontId="16" fillId="2" borderId="3" xfId="15" applyFont="1" applyFill="1" applyBorder="1" applyAlignment="1">
      <alignment horizontal="left" wrapText="1" readingOrder="1"/>
    </xf>
    <xf numFmtId="0" fontId="12" fillId="2" borderId="3" xfId="0" applyFont="1" applyFill="1" applyBorder="1" applyAlignment="1">
      <alignment horizontal="left" wrapText="1" readingOrder="1"/>
    </xf>
    <xf numFmtId="0" fontId="11" fillId="2" borderId="1" xfId="0" applyFont="1" applyFill="1" applyBorder="1" applyAlignment="1">
      <alignment horizontal="center"/>
    </xf>
    <xf numFmtId="0" fontId="26" fillId="2" borderId="2" xfId="0" applyFont="1" applyFill="1" applyBorder="1" applyAlignment="1">
      <alignment horizontal="center" vertical="center"/>
    </xf>
    <xf numFmtId="167" fontId="26" fillId="2" borderId="3" xfId="10" applyNumberFormat="1" applyFont="1" applyFill="1" applyBorder="1" applyAlignment="1">
      <alignment horizontal="center" vertical="center" wrapText="1"/>
    </xf>
    <xf numFmtId="167" fontId="26" fillId="2" borderId="1" xfId="10" applyNumberFormat="1" applyFont="1" applyFill="1" applyBorder="1" applyAlignment="1">
      <alignment horizontal="center" vertical="center" wrapText="1"/>
    </xf>
    <xf numFmtId="0" fontId="26" fillId="2" borderId="2" xfId="0" applyFont="1" applyFill="1" applyBorder="1" applyAlignment="1">
      <alignment horizontal="center"/>
    </xf>
    <xf numFmtId="49" fontId="26" fillId="2" borderId="3" xfId="4" applyNumberFormat="1" applyFont="1" applyFill="1" applyBorder="1" applyAlignment="1">
      <alignment horizontal="center" wrapText="1"/>
    </xf>
    <xf numFmtId="49" fontId="26" fillId="2" borderId="2" xfId="6" applyNumberFormat="1" applyFont="1" applyFill="1" applyBorder="1" applyAlignment="1">
      <alignment horizontal="center" vertical="top" wrapText="1"/>
    </xf>
    <xf numFmtId="0" fontId="11" fillId="2" borderId="0" xfId="16" applyFont="1" applyFill="1" applyBorder="1" applyAlignment="1">
      <alignment horizontal="left" vertical="center" wrapText="1" readingOrder="1"/>
    </xf>
    <xf numFmtId="0" fontId="7" fillId="2" borderId="0" xfId="0" applyFont="1" applyFill="1" applyBorder="1" applyAlignment="1">
      <alignment horizontal="center"/>
    </xf>
    <xf numFmtId="0" fontId="26" fillId="2" borderId="3" xfId="4" applyFont="1" applyFill="1" applyBorder="1" applyAlignment="1">
      <alignment horizontal="center" vertical="top" readingOrder="1"/>
    </xf>
    <xf numFmtId="0" fontId="26" fillId="2" borderId="3" xfId="4" applyFont="1" applyFill="1" applyBorder="1" applyAlignment="1">
      <alignment horizontal="center" vertical="top"/>
    </xf>
    <xf numFmtId="0" fontId="11" fillId="2" borderId="0" xfId="4" applyFont="1" applyFill="1" applyAlignment="1">
      <alignment horizontal="center"/>
    </xf>
    <xf numFmtId="0" fontId="11" fillId="2" borderId="1" xfId="4" applyFont="1" applyFill="1" applyBorder="1" applyAlignment="1">
      <alignment horizontal="center" wrapText="1"/>
    </xf>
    <xf numFmtId="0" fontId="26" fillId="2" borderId="1" xfId="4" applyNumberFormat="1" applyFont="1" applyFill="1" applyBorder="1" applyAlignment="1">
      <alignment horizontal="center"/>
    </xf>
    <xf numFmtId="0" fontId="26" fillId="2" borderId="0" xfId="4" applyNumberFormat="1" applyFont="1" applyFill="1" applyBorder="1" applyAlignment="1">
      <alignment horizontal="center"/>
    </xf>
    <xf numFmtId="0" fontId="5" fillId="2" borderId="0" xfId="0" applyFont="1" applyFill="1" applyAlignment="1">
      <alignment horizontal="center" wrapText="1"/>
    </xf>
    <xf numFmtId="171" fontId="4" fillId="2" borderId="1" xfId="0" applyNumberFormat="1" applyFont="1" applyFill="1" applyBorder="1" applyAlignment="1">
      <alignment horizontal="center"/>
    </xf>
    <xf numFmtId="0" fontId="6" fillId="2" borderId="0" xfId="0" applyFont="1" applyFill="1" applyAlignment="1">
      <alignment horizontal="left" readingOrder="1"/>
    </xf>
    <xf numFmtId="171" fontId="11" fillId="2" borderId="1" xfId="12" applyFont="1" applyFill="1" applyBorder="1" applyAlignment="1" applyProtection="1">
      <alignment horizontal="center"/>
    </xf>
    <xf numFmtId="0" fontId="26" fillId="2" borderId="1" xfId="6" applyFont="1" applyFill="1" applyBorder="1" applyAlignment="1">
      <alignment horizontal="center"/>
    </xf>
    <xf numFmtId="171" fontId="26" fillId="2" borderId="0" xfId="12" applyFont="1" applyFill="1" applyBorder="1" applyAlignment="1" applyProtection="1">
      <alignment horizontal="center" vertical="center" wrapText="1"/>
    </xf>
    <xf numFmtId="0" fontId="26" fillId="2" borderId="1" xfId="0" applyFont="1" applyFill="1" applyBorder="1" applyAlignment="1">
      <alignment horizontal="center"/>
    </xf>
  </cellXfs>
  <cellStyles count="18">
    <cellStyle name="Comma" xfId="1" builtinId="3"/>
    <cellStyle name="Comma 2 2" xfId="10"/>
    <cellStyle name="Comma 5" xfId="9"/>
    <cellStyle name="Normal" xfId="0" builtinId="0"/>
    <cellStyle name="Normal 10" xfId="6"/>
    <cellStyle name="Normal 17" xfId="14"/>
    <cellStyle name="Normal 2" xfId="4"/>
    <cellStyle name="Normal 2 2" xfId="7"/>
    <cellStyle name="Normal 3" xfId="8"/>
    <cellStyle name="Normal 3 7" xfId="3"/>
    <cellStyle name="Normal 3 7 2" xfId="17"/>
    <cellStyle name="Normal 9" xfId="11"/>
    <cellStyle name="Normal_H11" xfId="12"/>
    <cellStyle name="Normal_לוח ג'-2.1.1" xfId="15"/>
    <cellStyle name="Normal_מדדים" xfId="13"/>
    <cellStyle name="Normal_תיק ניע 2" xfId="16"/>
    <cellStyle name="Percent" xfId="2" builtinId="5"/>
    <cellStyle name="Percent 2 2" xf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465234</xdr:colOff>
      <xdr:row>18</xdr:row>
      <xdr:rowOff>267114</xdr:rowOff>
    </xdr:from>
    <xdr:ext cx="1080250" cy="335942"/>
    <mc:AlternateContent xmlns:mc="http://schemas.openxmlformats.org/markup-compatibility/2006" xmlns:a14="http://schemas.microsoft.com/office/drawing/2010/main">
      <mc:Choice Requires="a14">
        <xdr:sp macro="" textlink="">
          <xdr:nvSpPr>
            <xdr:cNvPr id="2" name="TextBox 1"/>
            <xdr:cNvSpPr txBox="1"/>
          </xdr:nvSpPr>
          <xdr:spPr>
            <a:xfrm flipH="1">
              <a:off x="7866159" y="5734464"/>
              <a:ext cx="1080250" cy="3359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1" anchor="t">
              <a:noAutofit/>
            </a:bodyPr>
            <a:lstStyle/>
            <a:p>
              <a:pPr algn="r" rtl="1"/>
              <a14:m>
                <m:oMathPara xmlns:m="http://schemas.openxmlformats.org/officeDocument/2006/math">
                  <m:oMathParaPr>
                    <m:jc m:val="center"/>
                  </m:oMathParaPr>
                  <m:oMath xmlns:m="http://schemas.openxmlformats.org/officeDocument/2006/math">
                    <m:r>
                      <a:rPr lang="en-US" sz="700" b="0" i="1" baseline="0">
                        <a:solidFill>
                          <a:schemeClr val="tx1"/>
                        </a:solidFill>
                        <a:effectLst/>
                        <a:latin typeface="Cambria Math" panose="02040503050406030204" pitchFamily="18" charset="0"/>
                        <a:ea typeface="+mn-ea"/>
                        <a:cs typeface="+mn-cs"/>
                      </a:rPr>
                      <m:t>𝐻</m:t>
                    </m:r>
                    <m:r>
                      <a:rPr lang="en-US" sz="700" b="0" i="1" baseline="0">
                        <a:solidFill>
                          <a:schemeClr val="tx1"/>
                        </a:solidFill>
                        <a:effectLst/>
                        <a:latin typeface="Cambria Math" panose="02040503050406030204" pitchFamily="18" charset="0"/>
                        <a:ea typeface="+mn-ea"/>
                        <a:cs typeface="+mn-cs"/>
                      </a:rPr>
                      <m:t>=</m:t>
                    </m:r>
                    <m:nary>
                      <m:naryPr>
                        <m:chr m:val="∑"/>
                        <m:ctrlPr>
                          <a:rPr lang="en-US" sz="700" b="0" i="1" baseline="0">
                            <a:solidFill>
                              <a:schemeClr val="tx1"/>
                            </a:solidFill>
                            <a:effectLst/>
                            <a:latin typeface="Cambria Math" panose="02040503050406030204" pitchFamily="18" charset="0"/>
                            <a:ea typeface="+mn-ea"/>
                            <a:cs typeface="+mn-cs"/>
                          </a:rPr>
                        </m:ctrlPr>
                      </m:naryPr>
                      <m:sub>
                        <m:r>
                          <m:rPr>
                            <m:brk m:alnAt="23"/>
                          </m:rPr>
                          <a:rPr lang="en-US" sz="700" b="0" i="1" baseline="0">
                            <a:solidFill>
                              <a:schemeClr val="tx1"/>
                            </a:solidFill>
                            <a:effectLst/>
                            <a:latin typeface="Cambria Math" panose="02040503050406030204" pitchFamily="18" charset="0"/>
                            <a:ea typeface="+mn-ea"/>
                            <a:cs typeface="+mn-cs"/>
                          </a:rPr>
                          <m:t>𝑖</m:t>
                        </m:r>
                        <m:r>
                          <a:rPr lang="en-US" sz="700" b="0" i="1" baseline="0">
                            <a:solidFill>
                              <a:schemeClr val="tx1"/>
                            </a:solidFill>
                            <a:effectLst/>
                            <a:latin typeface="Cambria Math" panose="02040503050406030204" pitchFamily="18" charset="0"/>
                            <a:ea typeface="+mn-ea"/>
                            <a:cs typeface="+mn-cs"/>
                          </a:rPr>
                          <m:t>=</m:t>
                        </m:r>
                        <m:r>
                          <a:rPr lang="en-US" sz="700" b="0" i="1" baseline="0">
                            <a:solidFill>
                              <a:schemeClr val="tx1"/>
                            </a:solidFill>
                            <a:effectLst/>
                            <a:latin typeface="Cambria Math" panose="02040503050406030204" pitchFamily="18" charset="0"/>
                            <a:ea typeface="+mn-ea"/>
                            <a:cs typeface="+mn-cs"/>
                          </a:rPr>
                          <m:t>1</m:t>
                        </m:r>
                      </m:sub>
                      <m:sup>
                        <m:r>
                          <a:rPr lang="en-US" sz="700" b="0" i="1" baseline="0">
                            <a:solidFill>
                              <a:schemeClr val="tx1"/>
                            </a:solidFill>
                            <a:effectLst/>
                            <a:latin typeface="Cambria Math" panose="02040503050406030204" pitchFamily="18" charset="0"/>
                            <a:ea typeface="+mn-ea"/>
                            <a:cs typeface="+mn-cs"/>
                          </a:rPr>
                          <m:t>𝑛</m:t>
                        </m:r>
                      </m:sup>
                      <m:e>
                        <m:sSup>
                          <m:sSupPr>
                            <m:ctrlPr>
                              <a:rPr lang="en-US" sz="700" b="0" i="1" baseline="0">
                                <a:solidFill>
                                  <a:schemeClr val="tx1"/>
                                </a:solidFill>
                                <a:effectLst/>
                                <a:latin typeface="Cambria Math" panose="02040503050406030204" pitchFamily="18" charset="0"/>
                                <a:ea typeface="+mn-ea"/>
                                <a:cs typeface="+mn-cs"/>
                              </a:rPr>
                            </m:ctrlPr>
                          </m:sSupPr>
                          <m:e>
                            <m:r>
                              <a:rPr lang="en-US" sz="700" b="0" i="1" baseline="0">
                                <a:solidFill>
                                  <a:schemeClr val="tx1"/>
                                </a:solidFill>
                                <a:effectLst/>
                                <a:latin typeface="Cambria Math" panose="02040503050406030204" pitchFamily="18" charset="0"/>
                                <a:ea typeface="+mn-ea"/>
                                <a:cs typeface="+mn-cs"/>
                              </a:rPr>
                              <m:t>(</m:t>
                            </m:r>
                            <m:f>
                              <m:fPr>
                                <m:type m:val="noBar"/>
                                <m:ctrlPr>
                                  <a:rPr lang="en-US" sz="700" b="0" i="1" baseline="0">
                                    <a:solidFill>
                                      <a:schemeClr val="tx1"/>
                                    </a:solidFill>
                                    <a:effectLst/>
                                    <a:latin typeface="Cambria Math" panose="02040503050406030204" pitchFamily="18" charset="0"/>
                                    <a:ea typeface="+mn-ea"/>
                                    <a:cs typeface="+mn-cs"/>
                                  </a:rPr>
                                </m:ctrlPr>
                              </m:fPr>
                              <m:num>
                                <m:r>
                                  <a:rPr lang="en-US" sz="700" b="0" i="1" baseline="0">
                                    <a:solidFill>
                                      <a:schemeClr val="tx1"/>
                                    </a:solidFill>
                                    <a:effectLst/>
                                    <a:latin typeface="Cambria Math" panose="02040503050406030204" pitchFamily="18" charset="0"/>
                                    <a:ea typeface="+mn-ea"/>
                                    <a:cs typeface="+mn-cs"/>
                                  </a:rPr>
                                  <m:t>𝑦</m:t>
                                </m:r>
                                <m:r>
                                  <a:rPr lang="en-US" sz="700" b="0" i="1" baseline="-25000">
                                    <a:solidFill>
                                      <a:schemeClr val="tx1"/>
                                    </a:solidFill>
                                    <a:effectLst/>
                                    <a:latin typeface="Cambria Math" panose="02040503050406030204" pitchFamily="18" charset="0"/>
                                    <a:ea typeface="+mn-ea"/>
                                    <a:cs typeface="+mn-cs"/>
                                  </a:rPr>
                                  <m:t>𝑖</m:t>
                                </m:r>
                              </m:num>
                              <m:den>
                                <m:r>
                                  <a:rPr lang="en-US" sz="700" b="0" i="1" baseline="0">
                                    <a:solidFill>
                                      <a:schemeClr val="tx1"/>
                                    </a:solidFill>
                                    <a:effectLst/>
                                    <a:latin typeface="Cambria Math" panose="02040503050406030204" pitchFamily="18" charset="0"/>
                                    <a:ea typeface="+mn-ea"/>
                                    <a:cs typeface="+mn-cs"/>
                                  </a:rPr>
                                  <m:t>𝑦</m:t>
                                </m:r>
                              </m:den>
                            </m:f>
                            <m:r>
                              <a:rPr lang="en-US" sz="700" b="0" i="1" baseline="0">
                                <a:solidFill>
                                  <a:schemeClr val="tx1"/>
                                </a:solidFill>
                                <a:effectLst/>
                                <a:latin typeface="Cambria Math" panose="02040503050406030204" pitchFamily="18" charset="0"/>
                                <a:ea typeface="+mn-ea"/>
                                <a:cs typeface="+mn-cs"/>
                              </a:rPr>
                              <m:t>)</m:t>
                            </m:r>
                          </m:e>
                          <m:sup>
                            <m:r>
                              <a:rPr lang="en-US" sz="700" b="0" i="1" baseline="0">
                                <a:solidFill>
                                  <a:schemeClr val="tx1"/>
                                </a:solidFill>
                                <a:effectLst/>
                                <a:latin typeface="Cambria Math" panose="02040503050406030204" pitchFamily="18" charset="0"/>
                                <a:ea typeface="+mn-ea"/>
                                <a:cs typeface="+mn-cs"/>
                              </a:rPr>
                              <m:t>2</m:t>
                            </m:r>
                          </m:sup>
                        </m:sSup>
                      </m:e>
                    </m:nary>
                  </m:oMath>
                </m:oMathPara>
              </a14:m>
              <a:endParaRPr lang="he-IL" sz="700"/>
            </a:p>
          </xdr:txBody>
        </xdr:sp>
      </mc:Choice>
      <mc:Fallback xmlns="">
        <xdr:sp macro="" textlink="">
          <xdr:nvSpPr>
            <xdr:cNvPr id="2" name="TextBox 1"/>
            <xdr:cNvSpPr txBox="1"/>
          </xdr:nvSpPr>
          <xdr:spPr>
            <a:xfrm flipH="1">
              <a:off x="7866159" y="5734464"/>
              <a:ext cx="1080250" cy="3359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1" anchor="t">
              <a:noAutofit/>
            </a:bodyPr>
            <a:lstStyle/>
            <a:p>
              <a:pPr algn="r" rtl="1"/>
              <a:r>
                <a:rPr lang="en-US" sz="700" b="0" i="0" baseline="0">
                  <a:solidFill>
                    <a:schemeClr val="tx1"/>
                  </a:solidFill>
                  <a:effectLst/>
                  <a:latin typeface="Cambria Math" panose="02040503050406030204" pitchFamily="18" charset="0"/>
                  <a:ea typeface="+mn-ea"/>
                  <a:cs typeface="+mn-cs"/>
                </a:rPr>
                <a:t>𝐻=∑_(𝑖=1)^𝑛▒〖(𝑦</a:t>
              </a:r>
              <a:r>
                <a:rPr lang="en-US" sz="700" b="0" i="0" baseline="-25000">
                  <a:solidFill>
                    <a:schemeClr val="tx1"/>
                  </a:solidFill>
                  <a:effectLst/>
                  <a:latin typeface="Cambria Math" panose="02040503050406030204" pitchFamily="18" charset="0"/>
                  <a:ea typeface="+mn-ea"/>
                  <a:cs typeface="+mn-cs"/>
                </a:rPr>
                <a:t>𝑖</a:t>
              </a:r>
              <a:r>
                <a:rPr lang="en-US" sz="700" b="0" i="0" baseline="0">
                  <a:solidFill>
                    <a:schemeClr val="tx1"/>
                  </a:solidFill>
                  <a:effectLst/>
                  <a:latin typeface="Cambria Math" panose="02040503050406030204" pitchFamily="18" charset="0"/>
                  <a:ea typeface="+mn-ea"/>
                  <a:cs typeface="+mn-cs"/>
                </a:rPr>
                <a:t>¦𝑦)〗^2 </a:t>
              </a:r>
              <a:endParaRPr lang="he-IL" sz="7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dimension ref="A1:M23"/>
  <sheetViews>
    <sheetView view="pageBreakPreview" zoomScale="115" zoomScaleNormal="100" zoomScaleSheetLayoutView="115" workbookViewId="0">
      <selection activeCell="A23" sqref="A23:M23"/>
    </sheetView>
  </sheetViews>
  <sheetFormatPr defaultColWidth="8.875" defaultRowHeight="14.25" x14ac:dyDescent="0.2"/>
  <cols>
    <col min="1" max="1" width="8.875" style="24"/>
    <col min="2" max="2" width="16" style="24" customWidth="1"/>
    <col min="3" max="6" width="8.875" style="24"/>
    <col min="7" max="7" width="14.5" style="24" customWidth="1"/>
    <col min="8" max="8" width="13.375" style="24" customWidth="1"/>
    <col min="9" max="9" width="8.875" style="24"/>
    <col min="10" max="10" width="13.5" style="24" customWidth="1"/>
    <col min="11" max="11" width="13.375" style="24" customWidth="1"/>
    <col min="12" max="12" width="24" style="24" customWidth="1"/>
    <col min="13" max="13" width="9.625" style="24" customWidth="1"/>
    <col min="14" max="16384" width="8.875" style="24"/>
  </cols>
  <sheetData>
    <row r="1" spans="1:13" ht="15" x14ac:dyDescent="0.25">
      <c r="A1" s="344" t="s">
        <v>13</v>
      </c>
      <c r="B1" s="344"/>
      <c r="C1" s="344"/>
      <c r="D1" s="344"/>
      <c r="E1" s="344"/>
      <c r="F1" s="344"/>
      <c r="G1" s="344"/>
      <c r="H1" s="344"/>
      <c r="I1" s="344"/>
      <c r="J1" s="344"/>
      <c r="K1" s="344"/>
      <c r="L1" s="344"/>
      <c r="M1" s="344"/>
    </row>
    <row r="2" spans="1:13" ht="15" x14ac:dyDescent="0.25">
      <c r="A2" s="345" t="s">
        <v>204</v>
      </c>
      <c r="B2" s="345"/>
      <c r="C2" s="345"/>
      <c r="D2" s="345"/>
      <c r="E2" s="345"/>
      <c r="F2" s="345"/>
      <c r="G2" s="345"/>
      <c r="H2" s="345"/>
      <c r="I2" s="345"/>
      <c r="J2" s="345"/>
      <c r="K2" s="345"/>
      <c r="L2" s="345"/>
      <c r="M2" s="345"/>
    </row>
    <row r="3" spans="1:13" ht="99" customHeight="1" x14ac:dyDescent="0.25">
      <c r="A3" s="158"/>
      <c r="B3" s="159" t="s">
        <v>164</v>
      </c>
      <c r="C3" s="160" t="s">
        <v>165</v>
      </c>
      <c r="D3" s="159" t="s">
        <v>9</v>
      </c>
      <c r="E3" s="161" t="s">
        <v>166</v>
      </c>
      <c r="F3" s="160" t="s">
        <v>228</v>
      </c>
      <c r="G3" s="159" t="s">
        <v>10</v>
      </c>
      <c r="H3" s="159" t="s">
        <v>11</v>
      </c>
      <c r="I3" s="159" t="s">
        <v>12</v>
      </c>
      <c r="J3" s="159" t="s">
        <v>229</v>
      </c>
      <c r="K3" s="161" t="s">
        <v>234</v>
      </c>
      <c r="L3" s="159" t="s">
        <v>235</v>
      </c>
      <c r="M3" s="159" t="s">
        <v>167</v>
      </c>
    </row>
    <row r="4" spans="1:13" ht="15" x14ac:dyDescent="0.25">
      <c r="A4" s="32" t="s">
        <v>0</v>
      </c>
      <c r="B4" s="121">
        <v>9.6548939778057843</v>
      </c>
      <c r="C4" s="121">
        <v>6.3388664613377337</v>
      </c>
      <c r="D4" s="122">
        <v>8.99</v>
      </c>
      <c r="E4" s="121">
        <v>66.971528441819288</v>
      </c>
      <c r="F4" s="168">
        <v>113</v>
      </c>
      <c r="G4" s="121">
        <v>4.3736124294092571</v>
      </c>
      <c r="H4" s="121">
        <v>79.25902720722668</v>
      </c>
      <c r="I4" s="121">
        <v>0.83459911420396937</v>
      </c>
      <c r="J4" s="121">
        <v>0.11038054265751181</v>
      </c>
      <c r="K4" s="225">
        <v>0.22063228938520579</v>
      </c>
      <c r="L4" s="122">
        <v>0.91601473424939139</v>
      </c>
      <c r="M4" s="121">
        <v>0.69198652515587389</v>
      </c>
    </row>
    <row r="5" spans="1:13" ht="15" x14ac:dyDescent="0.25">
      <c r="A5" s="32" t="s">
        <v>1</v>
      </c>
      <c r="B5" s="121">
        <v>10.689842006411636</v>
      </c>
      <c r="C5" s="121">
        <v>6.5289193195320641</v>
      </c>
      <c r="D5" s="122">
        <v>8.06</v>
      </c>
      <c r="E5" s="121">
        <v>66.894785512919498</v>
      </c>
      <c r="F5" s="168">
        <v>138</v>
      </c>
      <c r="G5" s="121">
        <v>2.6125789855133918</v>
      </c>
      <c r="H5" s="121">
        <v>77.632863116905611</v>
      </c>
      <c r="I5" s="121">
        <v>0.80731352932397793</v>
      </c>
      <c r="J5" s="121">
        <v>9.7747379557233838E-2</v>
      </c>
      <c r="K5" s="225">
        <v>0.21445173788707872</v>
      </c>
      <c r="L5" s="122">
        <v>0.8249666877546189</v>
      </c>
      <c r="M5" s="121">
        <v>0.82980821424310303</v>
      </c>
    </row>
    <row r="6" spans="1:13" ht="15" x14ac:dyDescent="0.25">
      <c r="A6" s="32" t="s">
        <v>2</v>
      </c>
      <c r="B6" s="121">
        <v>10.897343061266291</v>
      </c>
      <c r="C6" s="121">
        <v>6.6684916655154858</v>
      </c>
      <c r="D6" s="122">
        <v>8.7100000000000009</v>
      </c>
      <c r="E6" s="121">
        <v>65.088907612680131</v>
      </c>
      <c r="F6" s="168">
        <v>126</v>
      </c>
      <c r="G6" s="121">
        <v>3.5433999828205387</v>
      </c>
      <c r="H6" s="121">
        <v>77.058364291306347</v>
      </c>
      <c r="I6" s="121">
        <v>0.80836549218564979</v>
      </c>
      <c r="J6" s="121">
        <v>0.13643629094325022</v>
      </c>
      <c r="K6" s="225">
        <v>0.21316741085821281</v>
      </c>
      <c r="L6" s="122">
        <v>0.71404730914638104</v>
      </c>
      <c r="M6" s="121">
        <v>0.91023886997522274</v>
      </c>
    </row>
    <row r="7" spans="1:13" ht="15" x14ac:dyDescent="0.25">
      <c r="A7" s="32" t="s">
        <v>3</v>
      </c>
      <c r="B7" s="121">
        <v>10.76582627902626</v>
      </c>
      <c r="C7" s="121">
        <v>6.7635469414909739</v>
      </c>
      <c r="D7" s="122">
        <v>8.52</v>
      </c>
      <c r="E7" s="121">
        <v>64.523475568577339</v>
      </c>
      <c r="F7" s="168">
        <v>129</v>
      </c>
      <c r="G7" s="121">
        <v>3.8114662193270643</v>
      </c>
      <c r="H7" s="121">
        <v>76.364612558277727</v>
      </c>
      <c r="I7" s="121">
        <v>0.83787786113668139</v>
      </c>
      <c r="J7" s="121">
        <v>0.22308271792854181</v>
      </c>
      <c r="K7" s="225">
        <v>0.22327374014171364</v>
      </c>
      <c r="L7" s="122">
        <v>0.91449187580654556</v>
      </c>
      <c r="M7" s="121">
        <v>0.96656672665946453</v>
      </c>
    </row>
    <row r="8" spans="1:13" ht="15" x14ac:dyDescent="0.25">
      <c r="A8" s="32" t="s">
        <v>4</v>
      </c>
      <c r="B8" s="121">
        <v>11.156128429512535</v>
      </c>
      <c r="C8" s="121">
        <v>6.9052330647257421</v>
      </c>
      <c r="D8" s="122">
        <v>8.35</v>
      </c>
      <c r="E8" s="121">
        <v>61.537610460815998</v>
      </c>
      <c r="F8" s="168">
        <v>126</v>
      </c>
      <c r="G8" s="121">
        <v>4.2554970344590703</v>
      </c>
      <c r="H8" s="121">
        <v>75.279099497161837</v>
      </c>
      <c r="I8" s="121">
        <v>0.83869294370539971</v>
      </c>
      <c r="J8" s="121">
        <v>0.29456213989244551</v>
      </c>
      <c r="K8" s="225">
        <v>0.22101849565658793</v>
      </c>
      <c r="L8" s="122">
        <v>0.57321824021956524</v>
      </c>
      <c r="M8" s="121">
        <v>0.68977377347393443</v>
      </c>
    </row>
    <row r="9" spans="1:13" ht="15" x14ac:dyDescent="0.25">
      <c r="A9" s="32" t="s">
        <v>5</v>
      </c>
      <c r="B9" s="121">
        <v>11.113265500385173</v>
      </c>
      <c r="C9" s="121">
        <v>6.22</v>
      </c>
      <c r="D9" s="122">
        <v>6.23</v>
      </c>
      <c r="E9" s="121">
        <v>58.3048293960031</v>
      </c>
      <c r="F9" s="168">
        <v>137</v>
      </c>
      <c r="G9" s="121">
        <v>7.455697953003404</v>
      </c>
      <c r="H9" s="121">
        <v>81.304231087064025</v>
      </c>
      <c r="I9" s="121">
        <v>0.74539542172879947</v>
      </c>
      <c r="J9" s="121">
        <v>0.67829462409596442</v>
      </c>
      <c r="K9" s="225">
        <v>0.22004926459170793</v>
      </c>
      <c r="L9" s="122">
        <v>0.6431869696952609</v>
      </c>
      <c r="M9" s="121">
        <v>0.90238078490259732</v>
      </c>
    </row>
    <row r="10" spans="1:13" ht="15" x14ac:dyDescent="0.25">
      <c r="A10" s="32" t="s">
        <v>6</v>
      </c>
      <c r="B10" s="121">
        <v>10.859666481022391</v>
      </c>
      <c r="C10" s="121">
        <v>5.83</v>
      </c>
      <c r="D10" s="122">
        <v>13.87</v>
      </c>
      <c r="E10" s="121">
        <v>54.933963828306908</v>
      </c>
      <c r="F10" s="168">
        <v>125</v>
      </c>
      <c r="G10" s="121">
        <v>13.617586370099776</v>
      </c>
      <c r="H10" s="121">
        <v>82.768637433006958</v>
      </c>
      <c r="I10" s="121">
        <v>0.72856477251094875</v>
      </c>
      <c r="J10" s="121">
        <v>-0.25089119299757889</v>
      </c>
      <c r="K10" s="225">
        <v>0.22201727242093719</v>
      </c>
      <c r="L10" s="122">
        <v>0.74741841643200002</v>
      </c>
      <c r="M10" s="121">
        <v>1.1591590559052392</v>
      </c>
    </row>
    <row r="11" spans="1:13" ht="15" x14ac:dyDescent="0.25">
      <c r="A11" s="32" t="s">
        <v>7</v>
      </c>
      <c r="B11" s="123">
        <v>10.859599108084032</v>
      </c>
      <c r="C11" s="123">
        <v>6.06</v>
      </c>
      <c r="D11" s="226">
        <v>16.45</v>
      </c>
      <c r="E11" s="121">
        <f>(45.9516730510774)</f>
        <v>45.9516730510774</v>
      </c>
      <c r="F11" s="227">
        <v>133</v>
      </c>
      <c r="G11" s="123">
        <v>12.34</v>
      </c>
      <c r="H11" s="121">
        <v>83.345236387054797</v>
      </c>
      <c r="I11" s="121">
        <v>0.77005589479976788</v>
      </c>
      <c r="J11" s="121">
        <v>0.104630317878714</v>
      </c>
      <c r="K11" s="225">
        <v>0.22075479835832537</v>
      </c>
      <c r="L11" s="122">
        <v>0.87901210349209535</v>
      </c>
      <c r="M11" s="123">
        <v>1.02</v>
      </c>
    </row>
    <row r="12" spans="1:13" ht="15" x14ac:dyDescent="0.25">
      <c r="A12" s="32" t="s">
        <v>8</v>
      </c>
      <c r="B12" s="123">
        <v>11.33</v>
      </c>
      <c r="C12" s="228">
        <v>6.45</v>
      </c>
      <c r="D12" s="226">
        <v>15.6</v>
      </c>
      <c r="E12" s="121">
        <v>39.645842729952001</v>
      </c>
      <c r="F12" s="227">
        <v>137</v>
      </c>
      <c r="G12" s="123">
        <v>6.67</v>
      </c>
      <c r="H12" s="121">
        <v>83.821199084592394</v>
      </c>
      <c r="I12" s="123">
        <v>0.78918413505852036</v>
      </c>
      <c r="J12" s="121">
        <v>0.50429048643971763</v>
      </c>
      <c r="K12" s="225">
        <v>0.22179322885167146</v>
      </c>
      <c r="L12" s="122">
        <v>0.86539971710909513</v>
      </c>
      <c r="M12" s="123">
        <v>0.96</v>
      </c>
    </row>
    <row r="13" spans="1:13" s="120" customFormat="1" ht="15" x14ac:dyDescent="0.25">
      <c r="A13" s="32">
        <v>2024</v>
      </c>
      <c r="B13" s="123">
        <v>11.42</v>
      </c>
      <c r="C13" s="121">
        <v>6.65</v>
      </c>
      <c r="D13" s="122">
        <v>15.93</v>
      </c>
      <c r="E13" s="121">
        <f>100*(0.383050532343427)</f>
        <v>38.305053234342701</v>
      </c>
      <c r="F13" s="227">
        <v>136</v>
      </c>
      <c r="G13" s="123">
        <v>8.8070000000000004</v>
      </c>
      <c r="H13" s="121">
        <v>85.453000000000003</v>
      </c>
      <c r="I13" s="123">
        <v>0.79395686435967217</v>
      </c>
      <c r="J13" s="121">
        <v>0.143615044797058</v>
      </c>
      <c r="K13" s="225">
        <v>0.22281161500919497</v>
      </c>
      <c r="L13" s="122">
        <v>0.6</v>
      </c>
      <c r="M13" s="229">
        <v>1.1088670611924061</v>
      </c>
    </row>
    <row r="14" spans="1:13" s="120" customFormat="1" ht="15" x14ac:dyDescent="0.25">
      <c r="A14" s="164">
        <v>45809</v>
      </c>
      <c r="B14" s="167">
        <v>11.56</v>
      </c>
      <c r="C14" s="165">
        <v>6.74</v>
      </c>
      <c r="D14" s="166">
        <v>15.89</v>
      </c>
      <c r="E14" s="165">
        <f>(0.365467089763931)*100</f>
        <v>36.546708976393099</v>
      </c>
      <c r="F14" s="230">
        <v>129</v>
      </c>
      <c r="G14" s="167">
        <v>5.5636457719292487</v>
      </c>
      <c r="H14" s="231"/>
      <c r="I14" s="167">
        <v>0.8055134704517487</v>
      </c>
      <c r="J14" s="165">
        <f>0.0617403491175792*2</f>
        <v>0.12348069823515841</v>
      </c>
      <c r="K14" s="232">
        <v>0.22408715022996298</v>
      </c>
      <c r="L14" s="233"/>
      <c r="M14" s="234">
        <v>1.4851827716496999</v>
      </c>
    </row>
    <row r="15" spans="1:13" ht="15" x14ac:dyDescent="0.25">
      <c r="A15" s="299" t="s">
        <v>227</v>
      </c>
      <c r="B15" s="155"/>
      <c r="C15" s="155"/>
      <c r="D15" s="155"/>
      <c r="E15" s="155"/>
      <c r="F15" s="155"/>
      <c r="G15" s="155"/>
      <c r="H15" s="155"/>
      <c r="I15" s="155"/>
      <c r="J15" s="155"/>
      <c r="K15" s="155"/>
      <c r="L15" s="155"/>
      <c r="M15" s="162"/>
    </row>
    <row r="16" spans="1:13" ht="15" x14ac:dyDescent="0.25">
      <c r="A16" s="155" t="s">
        <v>153</v>
      </c>
      <c r="B16" s="155"/>
      <c r="C16" s="155"/>
      <c r="D16" s="155"/>
      <c r="E16" s="155"/>
      <c r="F16" s="155"/>
      <c r="G16" s="155"/>
      <c r="H16" s="155"/>
      <c r="I16" s="155"/>
      <c r="J16" s="155"/>
      <c r="K16" s="155"/>
      <c r="L16" s="163"/>
      <c r="M16" s="162"/>
    </row>
    <row r="17" spans="1:13" ht="15" x14ac:dyDescent="0.25">
      <c r="A17" s="155" t="s">
        <v>154</v>
      </c>
      <c r="B17" s="155"/>
      <c r="C17" s="155"/>
      <c r="D17" s="155"/>
      <c r="E17" s="155"/>
      <c r="F17" s="155"/>
      <c r="G17" s="155"/>
      <c r="H17" s="155"/>
      <c r="I17" s="155"/>
      <c r="J17" s="155"/>
      <c r="K17" s="155"/>
      <c r="L17" s="155"/>
      <c r="M17" s="162"/>
    </row>
    <row r="18" spans="1:13" ht="90" customHeight="1" x14ac:dyDescent="0.2">
      <c r="A18" s="343" t="s">
        <v>155</v>
      </c>
      <c r="B18" s="343"/>
      <c r="C18" s="343"/>
      <c r="D18" s="343"/>
      <c r="E18" s="343"/>
      <c r="F18" s="343"/>
      <c r="G18" s="343"/>
      <c r="H18" s="343"/>
      <c r="I18" s="343"/>
      <c r="J18" s="343"/>
      <c r="K18" s="343"/>
      <c r="L18" s="343"/>
      <c r="M18" s="343"/>
    </row>
    <row r="19" spans="1:13" ht="32.25" customHeight="1" x14ac:dyDescent="0.25">
      <c r="A19" s="342" t="s">
        <v>230</v>
      </c>
      <c r="B19" s="342"/>
      <c r="C19" s="342"/>
      <c r="D19" s="342"/>
      <c r="E19" s="342"/>
      <c r="F19" s="342"/>
      <c r="G19" s="342"/>
      <c r="H19" s="342"/>
      <c r="I19" s="342"/>
      <c r="J19" s="342"/>
      <c r="K19" s="342"/>
      <c r="L19" s="342"/>
      <c r="M19" s="342"/>
    </row>
    <row r="20" spans="1:13" s="120" customFormat="1" ht="15" x14ac:dyDescent="0.25">
      <c r="A20" s="346" t="s">
        <v>231</v>
      </c>
      <c r="B20" s="346"/>
      <c r="C20" s="346"/>
      <c r="D20" s="346"/>
      <c r="E20" s="346"/>
      <c r="F20" s="346"/>
      <c r="G20" s="346"/>
      <c r="H20" s="346"/>
      <c r="I20" s="346"/>
      <c r="J20" s="346"/>
      <c r="K20" s="346"/>
      <c r="L20" s="346"/>
      <c r="M20" s="346"/>
    </row>
    <row r="21" spans="1:13" ht="15" x14ac:dyDescent="0.25">
      <c r="A21" s="347" t="s">
        <v>233</v>
      </c>
      <c r="B21" s="347"/>
      <c r="C21" s="347"/>
      <c r="D21" s="347"/>
      <c r="E21" s="347"/>
      <c r="F21" s="347"/>
      <c r="G21" s="347"/>
      <c r="H21" s="347"/>
      <c r="I21" s="347"/>
      <c r="J21" s="347"/>
      <c r="K21" s="347"/>
      <c r="L21" s="347"/>
      <c r="M21" s="347"/>
    </row>
    <row r="22" spans="1:13" ht="15" x14ac:dyDescent="0.25">
      <c r="A22" s="342" t="s">
        <v>232</v>
      </c>
      <c r="B22" s="342"/>
      <c r="C22" s="342"/>
      <c r="D22" s="342"/>
      <c r="E22" s="342"/>
      <c r="F22" s="342"/>
      <c r="G22" s="342"/>
      <c r="H22" s="342"/>
      <c r="I22" s="342"/>
      <c r="J22" s="342"/>
      <c r="K22" s="342"/>
      <c r="L22" s="342"/>
      <c r="M22" s="342"/>
    </row>
    <row r="23" spans="1:13" ht="15" x14ac:dyDescent="0.25">
      <c r="A23" s="342" t="s">
        <v>198</v>
      </c>
      <c r="B23" s="342"/>
      <c r="C23" s="342"/>
      <c r="D23" s="342"/>
      <c r="E23" s="342"/>
      <c r="F23" s="342"/>
      <c r="G23" s="342"/>
      <c r="H23" s="342"/>
      <c r="I23" s="342"/>
      <c r="J23" s="342"/>
      <c r="K23" s="342"/>
      <c r="L23" s="342"/>
      <c r="M23" s="342"/>
    </row>
  </sheetData>
  <mergeCells count="8">
    <mergeCell ref="A22:M22"/>
    <mergeCell ref="A19:M19"/>
    <mergeCell ref="A23:M23"/>
    <mergeCell ref="A18:M18"/>
    <mergeCell ref="A1:M1"/>
    <mergeCell ref="A2:M2"/>
    <mergeCell ref="A20:M20"/>
    <mergeCell ref="A21:M21"/>
  </mergeCells>
  <pageMargins left="0.7" right="0.7" top="0.75" bottom="0.75" header="0.3" footer="0.3"/>
  <pageSetup paperSize="9" scale="51" orientation="portrait" r:id="rId1"/>
  <ignoredErrors>
    <ignoredError sqref="A4:A12"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5"/>
  <dimension ref="A1:R17"/>
  <sheetViews>
    <sheetView view="pageBreakPreview" zoomScale="60" zoomScaleNormal="100" workbookViewId="0">
      <selection activeCell="S44" sqref="S44"/>
    </sheetView>
  </sheetViews>
  <sheetFormatPr defaultRowHeight="14.25" x14ac:dyDescent="0.2"/>
  <cols>
    <col min="1" max="1" width="27.5" customWidth="1"/>
    <col min="2" max="4" width="7.5" bestFit="1" customWidth="1"/>
    <col min="5" max="5" width="5.875" customWidth="1"/>
    <col min="6" max="6" width="17.75" customWidth="1"/>
    <col min="7" max="7" width="12.875" customWidth="1"/>
    <col min="9" max="11" width="7.875" bestFit="1" customWidth="1"/>
  </cols>
  <sheetData>
    <row r="1" spans="1:18" ht="15" x14ac:dyDescent="0.25">
      <c r="A1" s="368" t="s">
        <v>193</v>
      </c>
      <c r="B1" s="368"/>
      <c r="C1" s="368"/>
      <c r="D1" s="368"/>
      <c r="E1" s="368"/>
      <c r="F1" s="368"/>
      <c r="G1" s="368"/>
      <c r="H1" s="368"/>
      <c r="I1" s="368"/>
      <c r="J1" s="368"/>
      <c r="K1" s="368"/>
    </row>
    <row r="2" spans="1:18" ht="15" x14ac:dyDescent="0.25">
      <c r="A2" s="403" t="s">
        <v>63</v>
      </c>
      <c r="B2" s="403"/>
      <c r="C2" s="403"/>
      <c r="D2" s="403"/>
      <c r="E2" s="403"/>
      <c r="F2" s="403"/>
      <c r="G2" s="403"/>
      <c r="H2" s="403"/>
      <c r="I2" s="403"/>
      <c r="J2" s="403"/>
      <c r="K2" s="403"/>
    </row>
    <row r="3" spans="1:18" ht="15" x14ac:dyDescent="0.25">
      <c r="A3" s="404" t="s">
        <v>222</v>
      </c>
      <c r="B3" s="404"/>
      <c r="C3" s="404"/>
      <c r="D3" s="404"/>
      <c r="E3" s="404"/>
      <c r="F3" s="404"/>
      <c r="G3" s="404"/>
      <c r="H3" s="404"/>
      <c r="I3" s="404"/>
      <c r="J3" s="404"/>
      <c r="K3" s="404"/>
    </row>
    <row r="4" spans="1:18" ht="14.45" customHeight="1" x14ac:dyDescent="0.25">
      <c r="A4" s="68"/>
      <c r="B4" s="405" t="s">
        <v>64</v>
      </c>
      <c r="C4" s="405"/>
      <c r="D4" s="405"/>
      <c r="E4" s="69"/>
      <c r="F4" s="394" t="s">
        <v>197</v>
      </c>
      <c r="G4" s="394" t="s">
        <v>221</v>
      </c>
      <c r="H4" s="193"/>
      <c r="I4" s="406" t="s">
        <v>36</v>
      </c>
      <c r="J4" s="406"/>
      <c r="K4" s="406"/>
    </row>
    <row r="5" spans="1:18" ht="45" customHeight="1" x14ac:dyDescent="0.25">
      <c r="A5" s="70"/>
      <c r="B5" s="151">
        <v>45444</v>
      </c>
      <c r="C5" s="151">
        <v>45627</v>
      </c>
      <c r="D5" s="151">
        <v>45809</v>
      </c>
      <c r="E5" s="69"/>
      <c r="F5" s="395"/>
      <c r="G5" s="395"/>
      <c r="H5" s="69"/>
      <c r="I5" s="151">
        <v>45444</v>
      </c>
      <c r="J5" s="151">
        <v>45627</v>
      </c>
      <c r="K5" s="151">
        <v>45809</v>
      </c>
    </row>
    <row r="6" spans="1:18" ht="15" x14ac:dyDescent="0.25">
      <c r="A6" s="194"/>
      <c r="B6" s="401" t="s">
        <v>21</v>
      </c>
      <c r="C6" s="401"/>
      <c r="D6" s="401"/>
      <c r="E6" s="195"/>
      <c r="F6" s="402" t="s">
        <v>22</v>
      </c>
      <c r="G6" s="402"/>
      <c r="H6" s="195"/>
      <c r="I6" s="402" t="s">
        <v>22</v>
      </c>
      <c r="J6" s="402"/>
      <c r="K6" s="402"/>
    </row>
    <row r="7" spans="1:18" ht="15" x14ac:dyDescent="0.25">
      <c r="A7" s="196" t="s">
        <v>65</v>
      </c>
      <c r="B7" s="272">
        <v>4550</v>
      </c>
      <c r="C7" s="272">
        <v>4411</v>
      </c>
      <c r="D7" s="272">
        <v>4614</v>
      </c>
      <c r="E7" s="273"/>
      <c r="F7" s="274">
        <v>1.4065934065934149</v>
      </c>
      <c r="G7" s="275">
        <v>4.6021310360462531</v>
      </c>
      <c r="H7" s="273"/>
      <c r="I7" s="276">
        <v>5.9335579739259901E-3</v>
      </c>
      <c r="J7" s="276">
        <v>5.3586225655228581E-3</v>
      </c>
      <c r="K7" s="276">
        <v>5.2988863610523816E-3</v>
      </c>
    </row>
    <row r="8" spans="1:18" ht="15" x14ac:dyDescent="0.25">
      <c r="A8" s="196" t="s">
        <v>66</v>
      </c>
      <c r="B8" s="272">
        <v>25600.799999999999</v>
      </c>
      <c r="C8" s="272">
        <v>27303.8</v>
      </c>
      <c r="D8" s="272">
        <v>29710.3</v>
      </c>
      <c r="E8" s="274"/>
      <c r="F8" s="277">
        <v>16.05223274272678</v>
      </c>
      <c r="G8" s="278">
        <v>8.8137914868992695</v>
      </c>
      <c r="H8" s="279"/>
      <c r="I8" s="276">
        <v>3.3385457357996591E-2</v>
      </c>
      <c r="J8" s="276">
        <v>3.3169521379397646E-2</v>
      </c>
      <c r="K8" s="276">
        <v>3.4120395199994484E-2</v>
      </c>
    </row>
    <row r="9" spans="1:18" ht="15" x14ac:dyDescent="0.25">
      <c r="A9" s="196" t="s">
        <v>67</v>
      </c>
      <c r="B9" s="272">
        <v>105692.6</v>
      </c>
      <c r="C9" s="272">
        <v>115480.6</v>
      </c>
      <c r="D9" s="272">
        <v>116705.60000000001</v>
      </c>
      <c r="E9" s="274"/>
      <c r="F9" s="280">
        <v>10.419840178025709</v>
      </c>
      <c r="G9" s="278">
        <v>1.0607842356205266</v>
      </c>
      <c r="H9" s="279"/>
      <c r="I9" s="276">
        <v>0.13783146582746597</v>
      </c>
      <c r="J9" s="276">
        <v>0.14028949196103355</v>
      </c>
      <c r="K9" s="276">
        <v>0.13402897964855545</v>
      </c>
    </row>
    <row r="10" spans="1:18" ht="15" x14ac:dyDescent="0.25">
      <c r="A10" s="196" t="s">
        <v>68</v>
      </c>
      <c r="B10" s="272">
        <v>106217.7</v>
      </c>
      <c r="C10" s="272">
        <v>114286</v>
      </c>
      <c r="D10" s="272">
        <v>120221.3</v>
      </c>
      <c r="E10" s="274"/>
      <c r="F10" s="275">
        <v>13.183866719011995</v>
      </c>
      <c r="G10" s="278">
        <v>5.1933745165637202</v>
      </c>
      <c r="H10" s="279"/>
      <c r="I10" s="276">
        <v>0.13851623754001727</v>
      </c>
      <c r="J10" s="276">
        <v>0.13883825402932334</v>
      </c>
      <c r="K10" s="276">
        <v>0.13806653811833261</v>
      </c>
    </row>
    <row r="11" spans="1:18" ht="15" x14ac:dyDescent="0.25">
      <c r="A11" s="196" t="s">
        <v>69</v>
      </c>
      <c r="B11" s="272">
        <v>102223.3</v>
      </c>
      <c r="C11" s="272">
        <v>107774.7</v>
      </c>
      <c r="D11" s="272">
        <v>113939.2</v>
      </c>
      <c r="E11" s="274"/>
      <c r="F11" s="281">
        <v>11.461085682031392</v>
      </c>
      <c r="G11" s="280">
        <v>5.7198025139480801</v>
      </c>
      <c r="H11" s="279"/>
      <c r="I11" s="276">
        <v>0.13330722567824807</v>
      </c>
      <c r="J11" s="276">
        <v>0.13092812047437233</v>
      </c>
      <c r="K11" s="276">
        <v>0.13085194470507575</v>
      </c>
    </row>
    <row r="12" spans="1:18" ht="28.9" customHeight="1" x14ac:dyDescent="0.25">
      <c r="A12" s="197" t="s">
        <v>70</v>
      </c>
      <c r="B12" s="272">
        <v>100195.2</v>
      </c>
      <c r="C12" s="272">
        <v>107555.7</v>
      </c>
      <c r="D12" s="272">
        <v>117443.4</v>
      </c>
      <c r="E12" s="274"/>
      <c r="F12" s="280">
        <v>17.214597106448217</v>
      </c>
      <c r="G12" s="282">
        <v>9.1930971580306711</v>
      </c>
      <c r="H12" s="279"/>
      <c r="I12" s="276">
        <v>0.13066242371628778</v>
      </c>
      <c r="J12" s="276">
        <v>0.13066207233520899</v>
      </c>
      <c r="K12" s="276">
        <v>0.13487629615423044</v>
      </c>
    </row>
    <row r="13" spans="1:18" ht="48" customHeight="1" x14ac:dyDescent="0.25">
      <c r="A13" s="197" t="s">
        <v>71</v>
      </c>
      <c r="B13" s="272">
        <v>211833.3</v>
      </c>
      <c r="C13" s="272">
        <v>222678.5</v>
      </c>
      <c r="D13" s="272">
        <v>233031.2</v>
      </c>
      <c r="E13" s="274"/>
      <c r="F13" s="283">
        <v>10.006878049862799</v>
      </c>
      <c r="G13" s="284">
        <v>4.6491690935586583</v>
      </c>
      <c r="H13" s="279"/>
      <c r="I13" s="276">
        <v>0.27624728930946291</v>
      </c>
      <c r="J13" s="276">
        <v>0.27051689751910718</v>
      </c>
      <c r="K13" s="276">
        <v>0.26762155339828125</v>
      </c>
    </row>
    <row r="14" spans="1:18" ht="15" x14ac:dyDescent="0.25">
      <c r="A14" s="196" t="s">
        <v>72</v>
      </c>
      <c r="B14" s="272">
        <v>110512</v>
      </c>
      <c r="C14" s="272">
        <v>123669</v>
      </c>
      <c r="D14" s="272">
        <v>135084</v>
      </c>
      <c r="E14" s="280"/>
      <c r="F14" s="277">
        <v>22.234689445490076</v>
      </c>
      <c r="G14" s="285">
        <v>9.2302840647211504</v>
      </c>
      <c r="H14" s="279"/>
      <c r="I14" s="276">
        <v>0.14411634259659539</v>
      </c>
      <c r="J14" s="276">
        <v>0.15023701973603407</v>
      </c>
      <c r="K14" s="276">
        <v>0.15513540641447765</v>
      </c>
    </row>
    <row r="15" spans="1:18" s="1" customFormat="1" ht="15" x14ac:dyDescent="0.25">
      <c r="A15" s="198" t="s">
        <v>73</v>
      </c>
      <c r="B15" s="286">
        <v>766824.9</v>
      </c>
      <c r="C15" s="286">
        <v>823159.3</v>
      </c>
      <c r="D15" s="287">
        <v>870749</v>
      </c>
      <c r="E15" s="288"/>
      <c r="F15" s="289">
        <v>13.552520268968827</v>
      </c>
      <c r="G15" s="289">
        <v>5.7813475471879983</v>
      </c>
      <c r="H15" s="290"/>
      <c r="I15" s="291">
        <v>1</v>
      </c>
      <c r="J15" s="291">
        <v>1</v>
      </c>
      <c r="K15" s="291">
        <v>1</v>
      </c>
    </row>
    <row r="16" spans="1:18" ht="15" x14ac:dyDescent="0.25">
      <c r="A16" s="383" t="s">
        <v>201</v>
      </c>
      <c r="B16" s="383"/>
      <c r="C16" s="383"/>
      <c r="D16" s="383"/>
      <c r="E16" s="383"/>
      <c r="F16" s="383"/>
      <c r="G16" s="383"/>
      <c r="H16" s="383"/>
      <c r="I16" s="383"/>
      <c r="J16" s="383"/>
      <c r="K16" s="383"/>
      <c r="L16" s="383"/>
      <c r="M16" s="383"/>
      <c r="N16" s="383"/>
      <c r="O16" s="383"/>
      <c r="P16" s="383"/>
      <c r="Q16" s="383"/>
      <c r="R16" s="383"/>
    </row>
    <row r="17" spans="1:11" x14ac:dyDescent="0.2">
      <c r="A17" s="21"/>
      <c r="B17" s="21"/>
      <c r="C17" s="21"/>
      <c r="D17" s="21"/>
      <c r="E17" s="21"/>
      <c r="F17" s="21"/>
      <c r="G17" s="21"/>
      <c r="H17" s="21"/>
      <c r="I17" s="21"/>
      <c r="J17" s="21"/>
      <c r="K17" s="21"/>
    </row>
  </sheetData>
  <mergeCells count="11">
    <mergeCell ref="A16:R16"/>
    <mergeCell ref="A1:K1"/>
    <mergeCell ref="B6:D6"/>
    <mergeCell ref="F6:G6"/>
    <mergeCell ref="I6:K6"/>
    <mergeCell ref="A2:K2"/>
    <mergeCell ref="A3:K3"/>
    <mergeCell ref="B4:D4"/>
    <mergeCell ref="F4:F5"/>
    <mergeCell ref="G4:G5"/>
    <mergeCell ref="I4:K4"/>
  </mergeCells>
  <pageMargins left="0.7" right="0.7" top="0.75" bottom="0.75" header="0.3" footer="0.3"/>
  <pageSetup paperSize="9"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7"/>
  <dimension ref="A1:R25"/>
  <sheetViews>
    <sheetView view="pageBreakPreview" zoomScale="60" zoomScaleNormal="100" workbookViewId="0">
      <selection activeCell="O35" sqref="O35:O37"/>
    </sheetView>
  </sheetViews>
  <sheetFormatPr defaultRowHeight="14.25" x14ac:dyDescent="0.2"/>
  <cols>
    <col min="1" max="1" width="38.375" customWidth="1"/>
    <col min="7" max="7" width="3" customWidth="1"/>
    <col min="12" max="12" width="13.625" style="153" bestFit="1" customWidth="1"/>
  </cols>
  <sheetData>
    <row r="1" spans="1:13" ht="15" x14ac:dyDescent="0.25">
      <c r="A1" s="407" t="s">
        <v>192</v>
      </c>
      <c r="B1" s="407"/>
      <c r="C1" s="407"/>
      <c r="D1" s="407"/>
      <c r="E1" s="407"/>
      <c r="F1" s="407"/>
      <c r="G1" s="407"/>
      <c r="H1" s="407"/>
      <c r="I1" s="407"/>
      <c r="J1" s="407"/>
      <c r="K1" s="407"/>
      <c r="L1" s="407"/>
    </row>
    <row r="2" spans="1:13" ht="16.5" x14ac:dyDescent="0.25">
      <c r="A2" s="410" t="s">
        <v>239</v>
      </c>
      <c r="B2" s="410"/>
      <c r="C2" s="410"/>
      <c r="D2" s="410"/>
      <c r="E2" s="410"/>
      <c r="F2" s="410"/>
      <c r="G2" s="410"/>
      <c r="H2" s="410"/>
      <c r="I2" s="410"/>
      <c r="J2" s="410"/>
      <c r="K2" s="410"/>
      <c r="L2" s="410"/>
    </row>
    <row r="3" spans="1:13" ht="16.5" x14ac:dyDescent="0.25">
      <c r="A3" s="118"/>
      <c r="B3" s="411" t="s">
        <v>243</v>
      </c>
      <c r="C3" s="411"/>
      <c r="D3" s="411"/>
      <c r="E3" s="411"/>
      <c r="F3" s="411"/>
      <c r="G3" s="206"/>
      <c r="H3" s="413" t="s">
        <v>244</v>
      </c>
      <c r="I3" s="413"/>
      <c r="J3" s="413"/>
      <c r="K3" s="413"/>
      <c r="L3" s="413"/>
    </row>
    <row r="4" spans="1:13" ht="27" customHeight="1" x14ac:dyDescent="0.25">
      <c r="A4" s="118"/>
      <c r="B4" s="412" t="s">
        <v>149</v>
      </c>
      <c r="C4" s="412"/>
      <c r="D4" s="412" t="s">
        <v>150</v>
      </c>
      <c r="E4" s="412"/>
      <c r="F4" s="157" t="s">
        <v>151</v>
      </c>
      <c r="G4" s="157"/>
      <c r="H4" s="412" t="s">
        <v>149</v>
      </c>
      <c r="I4" s="412"/>
      <c r="J4" s="412" t="s">
        <v>150</v>
      </c>
      <c r="K4" s="412"/>
      <c r="L4" s="157" t="s">
        <v>151</v>
      </c>
    </row>
    <row r="5" spans="1:13" ht="15" x14ac:dyDescent="0.25">
      <c r="A5" s="119"/>
      <c r="B5" s="152">
        <v>45627</v>
      </c>
      <c r="C5" s="152">
        <v>45809</v>
      </c>
      <c r="D5" s="152">
        <v>45627</v>
      </c>
      <c r="E5" s="152">
        <v>45809</v>
      </c>
      <c r="F5" s="152">
        <v>45809</v>
      </c>
      <c r="G5" s="152"/>
      <c r="H5" s="152">
        <v>45627</v>
      </c>
      <c r="I5" s="152">
        <v>45809</v>
      </c>
      <c r="J5" s="152">
        <v>45627</v>
      </c>
      <c r="K5" s="152">
        <v>45809</v>
      </c>
      <c r="L5" s="152">
        <v>45809</v>
      </c>
    </row>
    <row r="6" spans="1:13" ht="16.5" x14ac:dyDescent="0.25">
      <c r="A6" s="119"/>
      <c r="B6" s="408" t="s">
        <v>21</v>
      </c>
      <c r="C6" s="408"/>
      <c r="D6" s="408" t="s">
        <v>22</v>
      </c>
      <c r="E6" s="408"/>
      <c r="F6" s="156" t="s">
        <v>225</v>
      </c>
      <c r="G6" s="156"/>
      <c r="H6" s="408" t="s">
        <v>21</v>
      </c>
      <c r="I6" s="408"/>
      <c r="J6" s="408" t="s">
        <v>22</v>
      </c>
      <c r="K6" s="408"/>
      <c r="L6" s="156" t="s">
        <v>22</v>
      </c>
    </row>
    <row r="7" spans="1:13" ht="15" x14ac:dyDescent="0.25">
      <c r="A7" s="199" t="s">
        <v>142</v>
      </c>
      <c r="B7" s="292">
        <v>2192313.6</v>
      </c>
      <c r="C7" s="292">
        <v>2307832.9</v>
      </c>
      <c r="D7" s="293">
        <v>91.136243619556794</v>
      </c>
      <c r="E7" s="293">
        <v>91.710491931276692</v>
      </c>
      <c r="F7" s="293">
        <v>5.2692872041663952</v>
      </c>
      <c r="G7" s="154"/>
      <c r="H7" s="292">
        <v>1577450.7</v>
      </c>
      <c r="I7" s="292">
        <v>1669967</v>
      </c>
      <c r="J7" s="293">
        <v>93.20181550403197</v>
      </c>
      <c r="K7" s="293">
        <v>93.467813974106107</v>
      </c>
      <c r="L7" s="293">
        <v>5.8649249703968565</v>
      </c>
    </row>
    <row r="8" spans="1:13" ht="15" x14ac:dyDescent="0.25">
      <c r="A8" s="73" t="s">
        <v>143</v>
      </c>
      <c r="B8" s="292">
        <v>1290040</v>
      </c>
      <c r="C8" s="292">
        <v>1374083.7</v>
      </c>
      <c r="D8" s="293">
        <v>53.628002726878599</v>
      </c>
      <c r="E8" s="293">
        <v>54.604426551744197</v>
      </c>
      <c r="F8" s="293">
        <v>6.5148134941552138</v>
      </c>
      <c r="G8" s="154"/>
      <c r="H8" s="292">
        <v>811262.4</v>
      </c>
      <c r="I8" s="292">
        <v>881764.8</v>
      </c>
      <c r="J8" s="293">
        <v>47.932482790212198</v>
      </c>
      <c r="K8" s="293">
        <v>49.35224965242719</v>
      </c>
      <c r="L8" s="293">
        <v>8.6904557637578215</v>
      </c>
    </row>
    <row r="9" spans="1:13" ht="15" x14ac:dyDescent="0.25">
      <c r="A9" s="200" t="s">
        <v>141</v>
      </c>
      <c r="B9" s="292">
        <v>544265.6</v>
      </c>
      <c r="C9" s="292">
        <v>583625</v>
      </c>
      <c r="D9" s="293">
        <v>22.625559735315353</v>
      </c>
      <c r="E9" s="293">
        <v>23.192552568858584</v>
      </c>
      <c r="F9" s="293">
        <v>7.2316530752632557</v>
      </c>
      <c r="G9" s="154"/>
      <c r="H9" s="292">
        <v>322292.8</v>
      </c>
      <c r="I9" s="292">
        <v>347289.3</v>
      </c>
      <c r="J9" s="293">
        <v>19.042290249627371</v>
      </c>
      <c r="K9" s="293">
        <v>19.43773241483067</v>
      </c>
      <c r="L9" s="293">
        <v>7.7558356873004941</v>
      </c>
    </row>
    <row r="10" spans="1:13" ht="15" x14ac:dyDescent="0.25">
      <c r="A10" s="201" t="s">
        <v>188</v>
      </c>
      <c r="B10" s="292">
        <v>400148.5</v>
      </c>
      <c r="C10" s="292">
        <v>434914.2</v>
      </c>
      <c r="D10" s="293">
        <v>16.634495712657269</v>
      </c>
      <c r="E10" s="293">
        <v>17.282964997118142</v>
      </c>
      <c r="F10" s="293">
        <v>8.6881995059334258</v>
      </c>
      <c r="G10" s="154"/>
      <c r="H10" s="292">
        <v>201963</v>
      </c>
      <c r="I10" s="292">
        <v>222260.1</v>
      </c>
      <c r="J10" s="293">
        <v>11.932745831385292</v>
      </c>
      <c r="K10" s="293">
        <v>12.439865985774702</v>
      </c>
      <c r="L10" s="293">
        <v>10.049910132053895</v>
      </c>
    </row>
    <row r="11" spans="1:13" ht="15" x14ac:dyDescent="0.25">
      <c r="A11" s="201" t="s">
        <v>144</v>
      </c>
      <c r="B11" s="292">
        <v>144117.1</v>
      </c>
      <c r="C11" s="292">
        <v>148710.79999999999</v>
      </c>
      <c r="D11" s="293">
        <v>5.9910640226580849</v>
      </c>
      <c r="E11" s="293">
        <v>5.9095875717404409</v>
      </c>
      <c r="F11" s="293">
        <v>3.1874774055264732</v>
      </c>
      <c r="G11" s="154"/>
      <c r="H11" s="292">
        <v>120329.8</v>
      </c>
      <c r="I11" s="292">
        <v>125029.2</v>
      </c>
      <c r="J11" s="293">
        <v>7.1095444182420833</v>
      </c>
      <c r="K11" s="293">
        <v>6.9978664290559669</v>
      </c>
      <c r="L11" s="293">
        <v>3.9054332343276599</v>
      </c>
    </row>
    <row r="12" spans="1:13" ht="15" x14ac:dyDescent="0.25">
      <c r="A12" s="200" t="s">
        <v>145</v>
      </c>
      <c r="B12" s="292">
        <v>244706.5</v>
      </c>
      <c r="C12" s="292">
        <v>264596.40000000002</v>
      </c>
      <c r="D12" s="293">
        <v>10.172646467772255</v>
      </c>
      <c r="E12" s="293">
        <v>10.514741343380997</v>
      </c>
      <c r="F12" s="293">
        <v>8.1280636190701916</v>
      </c>
      <c r="G12" s="154"/>
      <c r="H12" s="292">
        <v>146898.29999999999</v>
      </c>
      <c r="I12" s="292">
        <v>175656.9</v>
      </c>
      <c r="J12" s="293">
        <v>8.6793129284204831</v>
      </c>
      <c r="K12" s="293">
        <v>9.831491551909803</v>
      </c>
      <c r="L12" s="293">
        <v>19.577217707761086</v>
      </c>
    </row>
    <row r="13" spans="1:13" ht="15" x14ac:dyDescent="0.25">
      <c r="A13" s="200" t="s">
        <v>146</v>
      </c>
      <c r="B13" s="292">
        <v>246732.1</v>
      </c>
      <c r="C13" s="292">
        <v>263861.90000000002</v>
      </c>
      <c r="D13" s="293">
        <v>10.256852292648666</v>
      </c>
      <c r="E13" s="293">
        <v>10.485553200546425</v>
      </c>
      <c r="F13" s="293">
        <v>6.9426718290810152</v>
      </c>
      <c r="G13" s="154"/>
      <c r="H13" s="292">
        <v>342071.3</v>
      </c>
      <c r="I13" s="292">
        <v>358818.6</v>
      </c>
      <c r="J13" s="293">
        <v>20.210879612164341</v>
      </c>
      <c r="K13" s="293">
        <v>20.083025685686714</v>
      </c>
      <c r="L13" s="293">
        <v>4.8958506603740126</v>
      </c>
    </row>
    <row r="14" spans="1:13" ht="15" x14ac:dyDescent="0.25">
      <c r="A14" s="202" t="s">
        <v>147</v>
      </c>
      <c r="B14" s="292">
        <v>902273.6</v>
      </c>
      <c r="C14" s="292">
        <v>933749.2</v>
      </c>
      <c r="D14" s="293">
        <v>37.508240892678188</v>
      </c>
      <c r="E14" s="293">
        <v>37.106065379532488</v>
      </c>
      <c r="F14" s="293">
        <v>3.4884762227333166</v>
      </c>
      <c r="G14" s="154"/>
      <c r="H14" s="292">
        <v>766188.3</v>
      </c>
      <c r="I14" s="292">
        <v>788202.2</v>
      </c>
      <c r="J14" s="293">
        <v>45.269332713819779</v>
      </c>
      <c r="K14" s="293">
        <v>44.11556432167891</v>
      </c>
      <c r="L14" s="293">
        <v>2.873170994649743</v>
      </c>
    </row>
    <row r="15" spans="1:13" ht="15" x14ac:dyDescent="0.25">
      <c r="A15" s="201" t="s">
        <v>189</v>
      </c>
      <c r="B15" s="292">
        <v>674698</v>
      </c>
      <c r="C15" s="292">
        <v>701213.1</v>
      </c>
      <c r="D15" s="293">
        <v>28.047739747464838</v>
      </c>
      <c r="E15" s="293">
        <v>27.865361634135432</v>
      </c>
      <c r="F15" s="293">
        <v>3.9299212388357319</v>
      </c>
      <c r="G15" s="154"/>
      <c r="H15" s="292">
        <v>628403.5</v>
      </c>
      <c r="I15" s="292">
        <v>649657.1</v>
      </c>
      <c r="J15" s="293">
        <v>37.128480192178401</v>
      </c>
      <c r="K15" s="293">
        <v>36.361214904101246</v>
      </c>
      <c r="L15" s="293">
        <v>3.3821581197431172</v>
      </c>
      <c r="M15" s="30"/>
    </row>
    <row r="16" spans="1:13" ht="15" x14ac:dyDescent="0.25">
      <c r="A16" s="208" t="s">
        <v>148</v>
      </c>
      <c r="B16" s="292">
        <v>227575.6</v>
      </c>
      <c r="C16" s="292">
        <v>232536.1</v>
      </c>
      <c r="D16" s="293">
        <v>9.4605011452133532</v>
      </c>
      <c r="E16" s="293">
        <v>9.240703745397056</v>
      </c>
      <c r="F16" s="293">
        <v>2.1797152243034912</v>
      </c>
      <c r="G16" s="154"/>
      <c r="H16" s="292">
        <v>137784.79999999999</v>
      </c>
      <c r="I16" s="292">
        <v>138545.1</v>
      </c>
      <c r="J16" s="293">
        <v>8.140852521641369</v>
      </c>
      <c r="K16" s="293">
        <v>7.7543494175776706</v>
      </c>
      <c r="L16" s="293">
        <v>0.55180252103281813</v>
      </c>
      <c r="M16" s="31"/>
    </row>
    <row r="17" spans="1:18" ht="15" x14ac:dyDescent="0.25">
      <c r="A17" s="203"/>
      <c r="B17" s="292"/>
      <c r="C17" s="292"/>
      <c r="D17" s="293"/>
      <c r="E17" s="293"/>
      <c r="F17" s="293"/>
      <c r="G17" s="154"/>
      <c r="H17" s="292"/>
      <c r="I17" s="292"/>
      <c r="J17" s="293"/>
      <c r="K17" s="293"/>
      <c r="L17" s="293"/>
    </row>
    <row r="18" spans="1:18" ht="15" x14ac:dyDescent="0.25">
      <c r="A18" s="202" t="s">
        <v>152</v>
      </c>
      <c r="B18" s="292">
        <v>213220.7</v>
      </c>
      <c r="C18" s="292">
        <v>208599.9</v>
      </c>
      <c r="D18" s="293">
        <v>8.8637563804432151</v>
      </c>
      <c r="E18" s="293">
        <v>8.2895080687233147</v>
      </c>
      <c r="F18" s="293">
        <v>-2.1671441844061223</v>
      </c>
      <c r="G18" s="154"/>
      <c r="H18" s="292">
        <v>115060</v>
      </c>
      <c r="I18" s="292">
        <v>116709</v>
      </c>
      <c r="J18" s="293">
        <v>6.798184495968032</v>
      </c>
      <c r="K18" s="293">
        <v>6.5321860258938953</v>
      </c>
      <c r="L18" s="293">
        <v>1.4331653050582371</v>
      </c>
    </row>
    <row r="19" spans="1:18" ht="15" x14ac:dyDescent="0.25">
      <c r="A19" s="204"/>
      <c r="B19" s="292"/>
      <c r="C19" s="292"/>
      <c r="D19" s="293"/>
      <c r="E19" s="293"/>
      <c r="F19" s="293"/>
      <c r="G19" s="154"/>
      <c r="H19" s="292"/>
      <c r="I19" s="292"/>
      <c r="J19" s="293"/>
      <c r="K19" s="293"/>
      <c r="L19" s="293"/>
    </row>
    <row r="20" spans="1:18" ht="15" x14ac:dyDescent="0.25">
      <c r="A20" s="205" t="s">
        <v>73</v>
      </c>
      <c r="B20" s="294">
        <v>2405534.2999999998</v>
      </c>
      <c r="C20" s="294">
        <v>2516432.7999999998</v>
      </c>
      <c r="D20" s="295">
        <v>100</v>
      </c>
      <c r="E20" s="295">
        <v>100</v>
      </c>
      <c r="F20" s="295">
        <v>4.6101400424845229</v>
      </c>
      <c r="G20" s="207"/>
      <c r="H20" s="294">
        <v>1692510.7</v>
      </c>
      <c r="I20" s="294">
        <v>1786676</v>
      </c>
      <c r="J20" s="297">
        <v>100</v>
      </c>
      <c r="K20" s="297">
        <v>100</v>
      </c>
      <c r="L20" s="297">
        <v>5.5636457719292487</v>
      </c>
    </row>
    <row r="21" spans="1:18" ht="15" x14ac:dyDescent="0.25">
      <c r="A21" s="298" t="s">
        <v>240</v>
      </c>
      <c r="B21" s="224"/>
      <c r="C21" s="224"/>
      <c r="D21" s="224"/>
      <c r="E21" s="224"/>
      <c r="F21" s="224"/>
      <c r="G21" s="224"/>
      <c r="H21" s="224"/>
      <c r="I21" s="224"/>
      <c r="J21" s="224"/>
      <c r="K21" s="224"/>
      <c r="L21" s="224"/>
    </row>
    <row r="22" spans="1:18" ht="15" x14ac:dyDescent="0.25">
      <c r="A22" s="409" t="s">
        <v>241</v>
      </c>
      <c r="B22" s="409"/>
      <c r="C22" s="409"/>
      <c r="D22" s="409"/>
      <c r="E22" s="409"/>
      <c r="F22" s="409"/>
      <c r="G22" s="409"/>
      <c r="H22" s="409"/>
      <c r="I22" s="409"/>
      <c r="J22" s="409"/>
      <c r="K22" s="409"/>
      <c r="L22" s="409"/>
      <c r="N22" s="296"/>
    </row>
    <row r="23" spans="1:18" ht="15" x14ac:dyDescent="0.25">
      <c r="A23" s="409" t="s">
        <v>242</v>
      </c>
      <c r="B23" s="409"/>
      <c r="C23" s="409"/>
      <c r="D23" s="409"/>
      <c r="E23" s="409"/>
      <c r="F23" s="409"/>
      <c r="G23" s="409"/>
      <c r="H23" s="409"/>
      <c r="I23" s="409"/>
      <c r="J23" s="409"/>
      <c r="K23" s="409"/>
      <c r="L23" s="409"/>
    </row>
    <row r="24" spans="1:18" ht="15" x14ac:dyDescent="0.25">
      <c r="A24" s="298" t="s">
        <v>224</v>
      </c>
      <c r="B24" s="224"/>
      <c r="C24" s="224"/>
      <c r="D24" s="224"/>
      <c r="E24" s="224"/>
      <c r="F24" s="224"/>
      <c r="G24" s="224"/>
      <c r="H24" s="224"/>
      <c r="I24" s="224"/>
      <c r="J24" s="224"/>
      <c r="K24" s="224"/>
      <c r="L24" s="224"/>
    </row>
    <row r="25" spans="1:18" ht="15" x14ac:dyDescent="0.25">
      <c r="A25" s="383" t="s">
        <v>201</v>
      </c>
      <c r="B25" s="383"/>
      <c r="C25" s="383"/>
      <c r="D25" s="383"/>
      <c r="E25" s="383"/>
      <c r="F25" s="383"/>
      <c r="G25" s="383"/>
      <c r="H25" s="383"/>
      <c r="I25" s="383"/>
      <c r="J25" s="383"/>
      <c r="K25" s="383"/>
      <c r="L25" s="383"/>
      <c r="M25" s="383"/>
      <c r="N25" s="383"/>
      <c r="O25" s="383"/>
      <c r="P25" s="383"/>
      <c r="Q25" s="383"/>
      <c r="R25" s="383"/>
    </row>
  </sheetData>
  <mergeCells count="15">
    <mergeCell ref="A25:R25"/>
    <mergeCell ref="A22:L22"/>
    <mergeCell ref="A23:L23"/>
    <mergeCell ref="A2:L2"/>
    <mergeCell ref="B3:F3"/>
    <mergeCell ref="B4:C4"/>
    <mergeCell ref="D4:E4"/>
    <mergeCell ref="H4:I4"/>
    <mergeCell ref="J4:K4"/>
    <mergeCell ref="H3:L3"/>
    <mergeCell ref="A1:L1"/>
    <mergeCell ref="B6:C6"/>
    <mergeCell ref="D6:E6"/>
    <mergeCell ref="H6:I6"/>
    <mergeCell ref="J6:K6"/>
  </mergeCells>
  <pageMargins left="0.7" right="0.7" top="0.75" bottom="0.75" header="0.3" footer="0.3"/>
  <pageSetup paperSize="9"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6"/>
  <dimension ref="A1:T69"/>
  <sheetViews>
    <sheetView tabSelected="1" view="pageBreakPreview" topLeftCell="C1" zoomScale="130" zoomScaleNormal="85" zoomScaleSheetLayoutView="130" workbookViewId="0">
      <selection activeCell="J18" sqref="J18"/>
    </sheetView>
  </sheetViews>
  <sheetFormatPr defaultColWidth="9" defaultRowHeight="12.75" x14ac:dyDescent="0.2"/>
  <cols>
    <col min="1" max="1" width="39.875" style="3" customWidth="1"/>
    <col min="2" max="4" width="9" style="3"/>
    <col min="5" max="5" width="17" style="6" customWidth="1"/>
    <col min="6" max="9" width="9" style="3"/>
    <col min="10" max="10" width="17" style="6" customWidth="1"/>
    <col min="11" max="14" width="9" style="3"/>
    <col min="15" max="15" width="17" style="6" customWidth="1"/>
    <col min="16" max="19" width="9" style="3"/>
    <col min="20" max="20" width="17" style="6" customWidth="1"/>
    <col min="21" max="16384" width="9" style="3"/>
  </cols>
  <sheetData>
    <row r="1" spans="1:20" x14ac:dyDescent="0.2">
      <c r="A1" s="349" t="s">
        <v>199</v>
      </c>
      <c r="B1" s="349"/>
      <c r="C1" s="349"/>
      <c r="D1" s="349"/>
      <c r="E1" s="349"/>
      <c r="F1" s="349"/>
      <c r="G1" s="349"/>
      <c r="H1" s="349"/>
      <c r="I1" s="349"/>
      <c r="J1" s="349"/>
      <c r="K1" s="349"/>
      <c r="L1" s="349"/>
      <c r="M1" s="349"/>
      <c r="N1" s="349"/>
      <c r="O1" s="349"/>
      <c r="P1" s="349"/>
      <c r="Q1" s="349"/>
      <c r="R1" s="349"/>
      <c r="S1" s="349"/>
      <c r="T1" s="349"/>
    </row>
    <row r="2" spans="1:20" ht="15" x14ac:dyDescent="0.2">
      <c r="A2" s="351" t="s">
        <v>205</v>
      </c>
      <c r="B2" s="351"/>
      <c r="C2" s="351"/>
      <c r="D2" s="351"/>
      <c r="E2" s="351"/>
      <c r="F2" s="351"/>
      <c r="G2" s="351"/>
      <c r="H2" s="351"/>
      <c r="I2" s="351"/>
      <c r="J2" s="351"/>
      <c r="K2" s="351"/>
      <c r="L2" s="351"/>
      <c r="M2" s="351"/>
      <c r="N2" s="351"/>
      <c r="O2" s="351"/>
      <c r="P2" s="351"/>
      <c r="Q2" s="351"/>
      <c r="R2" s="351"/>
      <c r="S2" s="351"/>
      <c r="T2" s="351"/>
    </row>
    <row r="3" spans="1:20" ht="15" x14ac:dyDescent="0.25">
      <c r="A3" s="352" t="s">
        <v>76</v>
      </c>
      <c r="B3" s="352"/>
      <c r="C3" s="352"/>
      <c r="D3" s="352"/>
      <c r="E3" s="352"/>
      <c r="F3" s="352"/>
      <c r="G3" s="352"/>
      <c r="H3" s="352"/>
      <c r="I3" s="352"/>
      <c r="J3" s="352"/>
      <c r="K3" s="352"/>
      <c r="L3" s="352"/>
      <c r="M3" s="352"/>
      <c r="N3" s="352"/>
      <c r="O3" s="352"/>
      <c r="P3" s="352"/>
      <c r="Q3" s="352"/>
      <c r="R3" s="352"/>
      <c r="S3" s="352"/>
      <c r="T3" s="352"/>
    </row>
    <row r="4" spans="1:20" ht="15" x14ac:dyDescent="0.25">
      <c r="A4" s="81"/>
      <c r="B4" s="353" t="s">
        <v>74</v>
      </c>
      <c r="C4" s="353"/>
      <c r="D4" s="353"/>
      <c r="E4" s="353"/>
      <c r="F4" s="82"/>
      <c r="G4" s="353" t="s">
        <v>57</v>
      </c>
      <c r="H4" s="353"/>
      <c r="I4" s="353"/>
      <c r="J4" s="353"/>
      <c r="K4" s="82"/>
      <c r="L4" s="353" t="s">
        <v>75</v>
      </c>
      <c r="M4" s="353"/>
      <c r="N4" s="353"/>
      <c r="O4" s="353"/>
      <c r="P4" s="83"/>
      <c r="Q4" s="353" t="s">
        <v>58</v>
      </c>
      <c r="R4" s="353"/>
      <c r="S4" s="353"/>
      <c r="T4" s="353"/>
    </row>
    <row r="5" spans="1:20" ht="66.75" customHeight="1" x14ac:dyDescent="0.25">
      <c r="A5" s="84"/>
      <c r="B5" s="235">
        <v>45809</v>
      </c>
      <c r="C5" s="235">
        <v>45444</v>
      </c>
      <c r="D5" s="235">
        <v>45627</v>
      </c>
      <c r="E5" s="236" t="s">
        <v>197</v>
      </c>
      <c r="F5" s="237"/>
      <c r="G5" s="235">
        <v>45809</v>
      </c>
      <c r="H5" s="235">
        <v>45444</v>
      </c>
      <c r="I5" s="235">
        <v>45627</v>
      </c>
      <c r="J5" s="236" t="s">
        <v>197</v>
      </c>
      <c r="K5" s="237"/>
      <c r="L5" s="235">
        <v>45809</v>
      </c>
      <c r="M5" s="235">
        <v>45444</v>
      </c>
      <c r="N5" s="235">
        <v>45627</v>
      </c>
      <c r="O5" s="235" t="s">
        <v>197</v>
      </c>
      <c r="P5" s="235"/>
      <c r="Q5" s="235">
        <v>45809</v>
      </c>
      <c r="R5" s="235">
        <v>45444</v>
      </c>
      <c r="S5" s="235">
        <v>45627</v>
      </c>
      <c r="T5" s="85" t="s">
        <v>197</v>
      </c>
    </row>
    <row r="6" spans="1:20" ht="15" x14ac:dyDescent="0.25">
      <c r="A6" s="71" t="s">
        <v>78</v>
      </c>
      <c r="B6" s="238">
        <v>19264</v>
      </c>
      <c r="C6" s="238">
        <v>18619</v>
      </c>
      <c r="D6" s="238">
        <v>37462</v>
      </c>
      <c r="E6" s="239">
        <v>3.4642032332563506</v>
      </c>
      <c r="F6" s="240"/>
      <c r="G6" s="238">
        <v>18263</v>
      </c>
      <c r="H6" s="238">
        <v>17201</v>
      </c>
      <c r="I6" s="238">
        <v>35495</v>
      </c>
      <c r="J6" s="239">
        <v>6.1740596476949019</v>
      </c>
      <c r="K6" s="238"/>
      <c r="L6" s="238">
        <v>13378</v>
      </c>
      <c r="M6" s="238">
        <v>12816</v>
      </c>
      <c r="N6" s="238">
        <v>25798</v>
      </c>
      <c r="O6" s="241">
        <v>4.3851435705368296</v>
      </c>
      <c r="P6" s="241"/>
      <c r="Q6" s="238">
        <v>11028</v>
      </c>
      <c r="R6" s="238">
        <v>10261</v>
      </c>
      <c r="S6" s="238">
        <v>21127</v>
      </c>
      <c r="T6" s="239">
        <v>7.4749049800214404</v>
      </c>
    </row>
    <row r="7" spans="1:20" ht="15" x14ac:dyDescent="0.25">
      <c r="A7" s="71" t="s">
        <v>79</v>
      </c>
      <c r="B7" s="238">
        <v>10707</v>
      </c>
      <c r="C7" s="238">
        <v>10474</v>
      </c>
      <c r="D7" s="238">
        <v>20953</v>
      </c>
      <c r="E7" s="239">
        <v>2.2245560435363756</v>
      </c>
      <c r="F7" s="240"/>
      <c r="G7" s="238">
        <v>9192</v>
      </c>
      <c r="H7" s="238">
        <v>9003</v>
      </c>
      <c r="I7" s="238">
        <v>18545</v>
      </c>
      <c r="J7" s="239">
        <v>2.0993002332555815</v>
      </c>
      <c r="K7" s="238"/>
      <c r="L7" s="238">
        <v>7486</v>
      </c>
      <c r="M7" s="238">
        <v>6911</v>
      </c>
      <c r="N7" s="238">
        <v>13984</v>
      </c>
      <c r="O7" s="241">
        <v>8.3200694544928364</v>
      </c>
      <c r="P7" s="241"/>
      <c r="Q7" s="238">
        <v>5953</v>
      </c>
      <c r="R7" s="238">
        <v>5325</v>
      </c>
      <c r="S7" s="238">
        <v>11198</v>
      </c>
      <c r="T7" s="239">
        <v>11.793427230046948</v>
      </c>
    </row>
    <row r="8" spans="1:20" s="4" customFormat="1" ht="15" x14ac:dyDescent="0.25">
      <c r="A8" s="72" t="s">
        <v>80</v>
      </c>
      <c r="B8" s="242">
        <v>8557</v>
      </c>
      <c r="C8" s="242">
        <v>8145</v>
      </c>
      <c r="D8" s="242">
        <v>16509</v>
      </c>
      <c r="E8" s="239">
        <v>5.0583179864947825</v>
      </c>
      <c r="F8" s="240"/>
      <c r="G8" s="242">
        <v>9071</v>
      </c>
      <c r="H8" s="242">
        <v>8198</v>
      </c>
      <c r="I8" s="242">
        <v>16950</v>
      </c>
      <c r="J8" s="239">
        <v>10.648938765552574</v>
      </c>
      <c r="K8" s="242"/>
      <c r="L8" s="242">
        <v>5892</v>
      </c>
      <c r="M8" s="242">
        <v>5905</v>
      </c>
      <c r="N8" s="242">
        <v>11814</v>
      </c>
      <c r="O8" s="241">
        <v>-0.22015241320914478</v>
      </c>
      <c r="P8" s="241"/>
      <c r="Q8" s="242">
        <v>5075</v>
      </c>
      <c r="R8" s="242">
        <v>4936</v>
      </c>
      <c r="S8" s="242">
        <v>9929</v>
      </c>
      <c r="T8" s="239">
        <v>2.8160453808752024</v>
      </c>
    </row>
    <row r="9" spans="1:20" ht="15" x14ac:dyDescent="0.25">
      <c r="A9" s="71" t="s">
        <v>81</v>
      </c>
      <c r="B9" s="238">
        <v>278</v>
      </c>
      <c r="C9" s="238">
        <v>204</v>
      </c>
      <c r="D9" s="238">
        <v>713</v>
      </c>
      <c r="E9" s="239">
        <v>36.274509803921568</v>
      </c>
      <c r="F9" s="240"/>
      <c r="G9" s="238">
        <v>564</v>
      </c>
      <c r="H9" s="238">
        <v>-63</v>
      </c>
      <c r="I9" s="238">
        <v>693</v>
      </c>
      <c r="J9" s="239">
        <v>995.2380952380953</v>
      </c>
      <c r="K9" s="238"/>
      <c r="L9" s="238">
        <v>159</v>
      </c>
      <c r="M9" s="238">
        <v>284</v>
      </c>
      <c r="N9" s="238">
        <v>519</v>
      </c>
      <c r="O9" s="241">
        <v>-44.014084507042256</v>
      </c>
      <c r="P9" s="241"/>
      <c r="Q9" s="238">
        <v>112</v>
      </c>
      <c r="R9" s="238">
        <v>233</v>
      </c>
      <c r="S9" s="238">
        <v>442</v>
      </c>
      <c r="T9" s="239">
        <v>-51.931330472102999</v>
      </c>
    </row>
    <row r="10" spans="1:20" s="4" customFormat="1" ht="15" x14ac:dyDescent="0.25">
      <c r="A10" s="73" t="s">
        <v>82</v>
      </c>
      <c r="B10" s="242">
        <v>8279</v>
      </c>
      <c r="C10" s="242">
        <v>7941</v>
      </c>
      <c r="D10" s="242">
        <v>15796</v>
      </c>
      <c r="E10" s="239">
        <v>4.2563908827603569</v>
      </c>
      <c r="F10" s="240"/>
      <c r="G10" s="242">
        <v>8507</v>
      </c>
      <c r="H10" s="242">
        <v>8261</v>
      </c>
      <c r="I10" s="242">
        <v>16257</v>
      </c>
      <c r="J10" s="239">
        <v>2.9778477181939231</v>
      </c>
      <c r="K10" s="242"/>
      <c r="L10" s="242">
        <v>5733</v>
      </c>
      <c r="M10" s="242">
        <v>5621</v>
      </c>
      <c r="N10" s="242">
        <v>11295</v>
      </c>
      <c r="O10" s="241">
        <v>1.9925280199252802</v>
      </c>
      <c r="P10" s="241"/>
      <c r="Q10" s="242">
        <v>4963</v>
      </c>
      <c r="R10" s="242">
        <v>4703</v>
      </c>
      <c r="S10" s="242">
        <v>9487</v>
      </c>
      <c r="T10" s="239">
        <v>5.5283861365086118</v>
      </c>
    </row>
    <row r="11" spans="1:20" s="4" customFormat="1" ht="15" x14ac:dyDescent="0.25">
      <c r="A11" s="72" t="s">
        <v>83</v>
      </c>
      <c r="B11" s="242">
        <v>2814</v>
      </c>
      <c r="C11" s="242">
        <v>3893</v>
      </c>
      <c r="D11" s="242">
        <v>6599</v>
      </c>
      <c r="E11" s="239">
        <v>-27.71641407654765</v>
      </c>
      <c r="F11" s="240"/>
      <c r="G11" s="242">
        <v>3064</v>
      </c>
      <c r="H11" s="242">
        <v>2624</v>
      </c>
      <c r="I11" s="242">
        <v>5010</v>
      </c>
      <c r="J11" s="239">
        <v>16.76829268292683</v>
      </c>
      <c r="K11" s="242"/>
      <c r="L11" s="242">
        <v>1445</v>
      </c>
      <c r="M11" s="242">
        <v>1528</v>
      </c>
      <c r="N11" s="242">
        <v>2907</v>
      </c>
      <c r="O11" s="241">
        <v>-5.4319371727748695</v>
      </c>
      <c r="P11" s="241"/>
      <c r="Q11" s="242">
        <v>1664</v>
      </c>
      <c r="R11" s="242">
        <v>1551</v>
      </c>
      <c r="S11" s="242">
        <v>3302</v>
      </c>
      <c r="T11" s="239">
        <v>7.2856221792392013</v>
      </c>
    </row>
    <row r="12" spans="1:20" ht="15" x14ac:dyDescent="0.25">
      <c r="A12" s="74" t="s">
        <v>171</v>
      </c>
      <c r="B12" s="238">
        <v>703</v>
      </c>
      <c r="C12" s="238">
        <v>1180</v>
      </c>
      <c r="D12" s="238">
        <v>1820</v>
      </c>
      <c r="E12" s="239">
        <v>-40.423728813559322</v>
      </c>
      <c r="F12" s="240"/>
      <c r="G12" s="238">
        <v>822</v>
      </c>
      <c r="H12" s="238">
        <v>594</v>
      </c>
      <c r="I12" s="238">
        <v>959</v>
      </c>
      <c r="J12" s="239">
        <v>38.383838383838381</v>
      </c>
      <c r="K12" s="238"/>
      <c r="L12" s="238">
        <v>185</v>
      </c>
      <c r="M12" s="238">
        <v>371</v>
      </c>
      <c r="N12" s="238">
        <v>574</v>
      </c>
      <c r="O12" s="241">
        <v>-50.134770889487868</v>
      </c>
      <c r="P12" s="241"/>
      <c r="Q12" s="238">
        <v>553</v>
      </c>
      <c r="R12" s="238">
        <v>610</v>
      </c>
      <c r="S12" s="238">
        <v>1363</v>
      </c>
      <c r="T12" s="239">
        <v>-9.3442622950819683</v>
      </c>
    </row>
    <row r="13" spans="1:20" ht="16.5" x14ac:dyDescent="0.25">
      <c r="A13" s="75" t="s">
        <v>172</v>
      </c>
      <c r="B13" s="238">
        <v>187</v>
      </c>
      <c r="C13" s="238">
        <v>393</v>
      </c>
      <c r="D13" s="238">
        <v>275</v>
      </c>
      <c r="E13" s="239">
        <v>-52.417302798982192</v>
      </c>
      <c r="F13" s="240"/>
      <c r="G13" s="238">
        <v>202</v>
      </c>
      <c r="H13" s="238">
        <v>223</v>
      </c>
      <c r="I13" s="238">
        <v>242</v>
      </c>
      <c r="J13" s="239">
        <v>-9.4170403587443943</v>
      </c>
      <c r="K13" s="238"/>
      <c r="L13" s="238">
        <v>106</v>
      </c>
      <c r="M13" s="238">
        <v>49</v>
      </c>
      <c r="N13" s="238">
        <v>94</v>
      </c>
      <c r="O13" s="241">
        <v>116.32653061224489</v>
      </c>
      <c r="P13" s="241"/>
      <c r="Q13" s="238">
        <v>50</v>
      </c>
      <c r="R13" s="238">
        <v>138</v>
      </c>
      <c r="S13" s="238">
        <v>142</v>
      </c>
      <c r="T13" s="239">
        <v>-63.768115942028977</v>
      </c>
    </row>
    <row r="14" spans="1:20" ht="16.5" x14ac:dyDescent="0.25">
      <c r="A14" s="76" t="s">
        <v>173</v>
      </c>
      <c r="B14" s="238">
        <v>-309</v>
      </c>
      <c r="C14" s="238">
        <v>-188</v>
      </c>
      <c r="D14" s="238">
        <v>-491</v>
      </c>
      <c r="E14" s="239">
        <v>39.158576051779939</v>
      </c>
      <c r="F14" s="240"/>
      <c r="G14" s="238">
        <v>218</v>
      </c>
      <c r="H14" s="238">
        <v>-384</v>
      </c>
      <c r="I14" s="238">
        <v>-799</v>
      </c>
      <c r="J14" s="239">
        <v>156.77083333333331</v>
      </c>
      <c r="K14" s="238"/>
      <c r="L14" s="238">
        <v>-8</v>
      </c>
      <c r="M14" s="238">
        <v>11</v>
      </c>
      <c r="N14" s="238">
        <v>-25</v>
      </c>
      <c r="O14" s="241">
        <v>-172.72727272727272</v>
      </c>
      <c r="P14" s="241"/>
      <c r="Q14" s="238">
        <v>17</v>
      </c>
      <c r="R14" s="238">
        <v>0</v>
      </c>
      <c r="S14" s="238">
        <v>142</v>
      </c>
      <c r="T14" s="239" t="s">
        <v>208</v>
      </c>
    </row>
    <row r="15" spans="1:20" ht="31.5" x14ac:dyDescent="0.25">
      <c r="A15" s="77" t="s">
        <v>174</v>
      </c>
      <c r="B15" s="238">
        <v>-3299</v>
      </c>
      <c r="C15" s="238">
        <v>2698</v>
      </c>
      <c r="D15" s="238">
        <v>2494</v>
      </c>
      <c r="E15" s="239">
        <v>-222.27575982209044</v>
      </c>
      <c r="F15" s="240"/>
      <c r="G15" s="238">
        <v>-2763</v>
      </c>
      <c r="H15" s="238">
        <v>2106</v>
      </c>
      <c r="I15" s="238">
        <v>1191</v>
      </c>
      <c r="J15" s="239">
        <v>-231.19658119658118</v>
      </c>
      <c r="K15" s="238"/>
      <c r="L15" s="238">
        <v>-1341</v>
      </c>
      <c r="M15" s="238">
        <v>1057</v>
      </c>
      <c r="N15" s="238">
        <v>342</v>
      </c>
      <c r="O15" s="241">
        <v>-226.86849574266793</v>
      </c>
      <c r="P15" s="241"/>
      <c r="Q15" s="238">
        <v>-3065</v>
      </c>
      <c r="R15" s="238">
        <v>1814</v>
      </c>
      <c r="S15" s="238">
        <v>1006</v>
      </c>
      <c r="T15" s="239">
        <v>-268.9636163175303</v>
      </c>
    </row>
    <row r="16" spans="1:20" ht="15" x14ac:dyDescent="0.25">
      <c r="A16" s="76" t="s">
        <v>84</v>
      </c>
      <c r="B16" s="238">
        <v>4122</v>
      </c>
      <c r="C16" s="238">
        <v>-1723</v>
      </c>
      <c r="D16" s="238">
        <v>-848</v>
      </c>
      <c r="E16" s="239">
        <v>339.23389437028442</v>
      </c>
      <c r="F16" s="240"/>
      <c r="G16" s="238">
        <v>3308</v>
      </c>
      <c r="H16" s="238">
        <v>-1508</v>
      </c>
      <c r="I16" s="238">
        <v>-40</v>
      </c>
      <c r="J16" s="239">
        <v>319.36339522546422</v>
      </c>
      <c r="K16" s="238"/>
      <c r="L16" s="238">
        <v>1428</v>
      </c>
      <c r="M16" s="238">
        <v>-746</v>
      </c>
      <c r="N16" s="238">
        <v>108</v>
      </c>
      <c r="O16" s="241">
        <v>291.4209115281501</v>
      </c>
      <c r="P16" s="241"/>
      <c r="Q16" s="238">
        <v>3551</v>
      </c>
      <c r="R16" s="238">
        <v>-1343</v>
      </c>
      <c r="S16" s="238">
        <v>9</v>
      </c>
      <c r="T16" s="239">
        <v>364.40804169769171</v>
      </c>
    </row>
    <row r="17" spans="1:20" ht="15" x14ac:dyDescent="0.25">
      <c r="A17" s="71" t="s">
        <v>175</v>
      </c>
      <c r="B17" s="238">
        <v>2035</v>
      </c>
      <c r="C17" s="238">
        <v>1845</v>
      </c>
      <c r="D17" s="238">
        <v>3823</v>
      </c>
      <c r="E17" s="239">
        <v>10.29810298102981</v>
      </c>
      <c r="F17" s="240"/>
      <c r="G17" s="238">
        <v>2205</v>
      </c>
      <c r="H17" s="238">
        <v>1991</v>
      </c>
      <c r="I17" s="238">
        <v>3980</v>
      </c>
      <c r="J17" s="239">
        <v>10.748367654445003</v>
      </c>
      <c r="K17" s="238"/>
      <c r="L17" s="238">
        <v>1123</v>
      </c>
      <c r="M17" s="238">
        <v>1018</v>
      </c>
      <c r="N17" s="238">
        <v>2060</v>
      </c>
      <c r="O17" s="241">
        <v>10.314341846758349</v>
      </c>
      <c r="P17" s="241"/>
      <c r="Q17" s="238" t="s">
        <v>210</v>
      </c>
      <c r="R17" s="238">
        <v>1772</v>
      </c>
      <c r="S17" s="238">
        <v>3693</v>
      </c>
      <c r="T17" s="239" t="s">
        <v>211</v>
      </c>
    </row>
    <row r="18" spans="1:20" s="4" customFormat="1" ht="15" x14ac:dyDescent="0.25">
      <c r="A18" s="72" t="s">
        <v>85</v>
      </c>
      <c r="B18" s="242">
        <v>3341</v>
      </c>
      <c r="C18" s="242">
        <v>3476</v>
      </c>
      <c r="D18" s="242">
        <v>6904</v>
      </c>
      <c r="E18" s="239">
        <v>-3.8837744533947069</v>
      </c>
      <c r="F18" s="240"/>
      <c r="G18" s="242">
        <v>4102</v>
      </c>
      <c r="H18" s="242">
        <v>4139</v>
      </c>
      <c r="I18" s="242">
        <v>9007</v>
      </c>
      <c r="J18" s="239">
        <v>-0.89393573326890552</v>
      </c>
      <c r="K18" s="242"/>
      <c r="L18" s="242">
        <v>2662</v>
      </c>
      <c r="M18" s="242">
        <v>2607</v>
      </c>
      <c r="N18" s="242">
        <v>5222</v>
      </c>
      <c r="O18" s="241">
        <v>2.109704641350211</v>
      </c>
      <c r="P18" s="241"/>
      <c r="Q18" s="242">
        <v>3195</v>
      </c>
      <c r="R18" s="242">
        <v>3069</v>
      </c>
      <c r="S18" s="242">
        <v>6204</v>
      </c>
      <c r="T18" s="239">
        <v>4.1055718475073313</v>
      </c>
    </row>
    <row r="19" spans="1:20" ht="15" x14ac:dyDescent="0.25">
      <c r="A19" s="71" t="s">
        <v>176</v>
      </c>
      <c r="B19" s="238">
        <v>1841</v>
      </c>
      <c r="C19" s="238">
        <v>1953</v>
      </c>
      <c r="D19" s="238">
        <v>3796</v>
      </c>
      <c r="E19" s="239">
        <v>-5.7347670250896057</v>
      </c>
      <c r="F19" s="240"/>
      <c r="G19" s="238">
        <v>2280</v>
      </c>
      <c r="H19" s="238">
        <v>2228</v>
      </c>
      <c r="I19" s="238">
        <v>4486</v>
      </c>
      <c r="J19" s="239">
        <v>2.3339317773788149</v>
      </c>
      <c r="K19" s="238"/>
      <c r="L19" s="238">
        <v>1734</v>
      </c>
      <c r="M19" s="238">
        <v>1724</v>
      </c>
      <c r="N19" s="238">
        <v>3431</v>
      </c>
      <c r="O19" s="241">
        <v>0.58004640371229699</v>
      </c>
      <c r="P19" s="241"/>
      <c r="Q19" s="238">
        <v>1755</v>
      </c>
      <c r="R19" s="238">
        <v>1717</v>
      </c>
      <c r="S19" s="238">
        <v>3459</v>
      </c>
      <c r="T19" s="239">
        <v>2.2131624927198601</v>
      </c>
    </row>
    <row r="20" spans="1:20" s="4" customFormat="1" ht="15" x14ac:dyDescent="0.25">
      <c r="A20" s="72" t="s">
        <v>86</v>
      </c>
      <c r="B20" s="242">
        <v>7752</v>
      </c>
      <c r="C20" s="242">
        <v>8358</v>
      </c>
      <c r="D20" s="242">
        <v>15491</v>
      </c>
      <c r="E20" s="239">
        <v>-7.2505384063173013</v>
      </c>
      <c r="F20" s="240"/>
      <c r="G20" s="242">
        <v>7469</v>
      </c>
      <c r="H20" s="242">
        <v>6746</v>
      </c>
      <c r="I20" s="242">
        <v>12260</v>
      </c>
      <c r="J20" s="239">
        <v>10.717462199822117</v>
      </c>
      <c r="K20" s="242"/>
      <c r="L20" s="242">
        <v>4516</v>
      </c>
      <c r="M20" s="242">
        <v>4542</v>
      </c>
      <c r="N20" s="242">
        <v>8980</v>
      </c>
      <c r="O20" s="241">
        <v>-0.57243505063848532</v>
      </c>
      <c r="P20" s="241"/>
      <c r="Q20" s="242">
        <v>3432</v>
      </c>
      <c r="R20" s="242">
        <v>3185</v>
      </c>
      <c r="S20" s="242">
        <v>6585</v>
      </c>
      <c r="T20" s="239">
        <v>7.7551020408163263</v>
      </c>
    </row>
    <row r="21" spans="1:20" ht="15" x14ac:dyDescent="0.25">
      <c r="A21" s="71" t="s">
        <v>87</v>
      </c>
      <c r="B21" s="238">
        <v>2915</v>
      </c>
      <c r="C21" s="238">
        <v>2843</v>
      </c>
      <c r="D21" s="238">
        <v>5422</v>
      </c>
      <c r="E21" s="239">
        <v>0</v>
      </c>
      <c r="F21" s="240"/>
      <c r="G21" s="238">
        <v>2527</v>
      </c>
      <c r="H21" s="238">
        <v>2559</v>
      </c>
      <c r="I21" s="238">
        <v>4559</v>
      </c>
      <c r="J21" s="239">
        <v>-1.2504884720593983</v>
      </c>
      <c r="K21" s="238"/>
      <c r="L21" s="238">
        <v>1674</v>
      </c>
      <c r="M21" s="238">
        <v>1728</v>
      </c>
      <c r="N21" s="238">
        <v>3326</v>
      </c>
      <c r="O21" s="241">
        <v>-3.125</v>
      </c>
      <c r="P21" s="241"/>
      <c r="Q21" s="238">
        <v>1316</v>
      </c>
      <c r="R21" s="238">
        <v>1232</v>
      </c>
      <c r="S21" s="238">
        <v>2538</v>
      </c>
      <c r="T21" s="239">
        <v>6.8181818181818175</v>
      </c>
    </row>
    <row r="22" spans="1:20" s="4" customFormat="1" ht="15" x14ac:dyDescent="0.25">
      <c r="A22" s="72" t="s">
        <v>88</v>
      </c>
      <c r="B22" s="242">
        <v>4837</v>
      </c>
      <c r="C22" s="242">
        <v>5515</v>
      </c>
      <c r="D22" s="242">
        <v>10069</v>
      </c>
      <c r="E22" s="239">
        <v>-12.293744333635539</v>
      </c>
      <c r="F22" s="240"/>
      <c r="G22" s="242">
        <v>4942</v>
      </c>
      <c r="H22" s="242">
        <v>4187</v>
      </c>
      <c r="I22" s="242">
        <v>7701</v>
      </c>
      <c r="J22" s="239">
        <v>18.032003821351804</v>
      </c>
      <c r="K22" s="242"/>
      <c r="L22" s="242">
        <v>2842</v>
      </c>
      <c r="M22" s="242">
        <v>2814</v>
      </c>
      <c r="N22" s="242">
        <v>5654</v>
      </c>
      <c r="O22" s="241">
        <v>0.99502487562189057</v>
      </c>
      <c r="P22" s="241"/>
      <c r="Q22" s="242">
        <v>2116</v>
      </c>
      <c r="R22" s="242">
        <v>1953</v>
      </c>
      <c r="S22" s="242">
        <v>4047</v>
      </c>
      <c r="T22" s="239">
        <v>8.3461341525857655</v>
      </c>
    </row>
    <row r="23" spans="1:20" s="4" customFormat="1" ht="15" x14ac:dyDescent="0.25">
      <c r="A23" s="78" t="s">
        <v>89</v>
      </c>
      <c r="B23" s="242">
        <v>5013</v>
      </c>
      <c r="C23" s="242">
        <v>5054</v>
      </c>
      <c r="D23" s="242">
        <v>9798</v>
      </c>
      <c r="E23" s="239">
        <v>-0.81123862287297188</v>
      </c>
      <c r="F23" s="240"/>
      <c r="G23" s="242">
        <v>4966</v>
      </c>
      <c r="H23" s="242">
        <v>4176</v>
      </c>
      <c r="I23" s="242">
        <v>7635</v>
      </c>
      <c r="J23" s="239">
        <v>18.917624521072796</v>
      </c>
      <c r="K23" s="242"/>
      <c r="L23" s="242">
        <v>2743</v>
      </c>
      <c r="M23" s="242">
        <v>2724</v>
      </c>
      <c r="N23" s="242">
        <v>5455</v>
      </c>
      <c r="O23" s="241">
        <v>0.6975036710719531</v>
      </c>
      <c r="P23" s="241"/>
      <c r="Q23" s="242">
        <v>2151</v>
      </c>
      <c r="R23" s="242">
        <v>2095</v>
      </c>
      <c r="S23" s="242">
        <v>4281</v>
      </c>
      <c r="T23" s="239">
        <v>2.6730310262529833</v>
      </c>
    </row>
    <row r="24" spans="1:20" s="4" customFormat="1" ht="15" customHeight="1" x14ac:dyDescent="0.25">
      <c r="A24" s="55"/>
      <c r="B24" s="242"/>
      <c r="C24" s="242"/>
      <c r="D24" s="242"/>
      <c r="E24" s="243"/>
      <c r="F24" s="244"/>
      <c r="G24" s="242"/>
      <c r="H24" s="242"/>
      <c r="I24" s="242"/>
      <c r="J24" s="239"/>
      <c r="K24" s="242"/>
      <c r="L24" s="242"/>
      <c r="M24" s="242"/>
      <c r="N24" s="242"/>
      <c r="O24" s="239"/>
      <c r="P24" s="242"/>
      <c r="Q24" s="242"/>
      <c r="R24" s="242"/>
      <c r="S24" s="242"/>
      <c r="T24" s="239"/>
    </row>
    <row r="25" spans="1:20" s="4" customFormat="1" ht="15" x14ac:dyDescent="0.25">
      <c r="A25" s="78" t="s">
        <v>90</v>
      </c>
      <c r="B25" s="245">
        <v>24.432794733692401</v>
      </c>
      <c r="C25" s="245">
        <v>29.767313019390585</v>
      </c>
      <c r="D25" s="245">
        <v>26.719524392733209</v>
      </c>
      <c r="E25" s="243"/>
      <c r="F25" s="244"/>
      <c r="G25" s="245">
        <v>24.863515312916132</v>
      </c>
      <c r="H25" s="245">
        <v>25.089725708972608</v>
      </c>
      <c r="I25" s="245">
        <v>22.165973603326634</v>
      </c>
      <c r="J25" s="243"/>
      <c r="K25" s="242"/>
      <c r="L25" s="245">
        <v>27.988333940940574</v>
      </c>
      <c r="M25" s="245">
        <v>31.680616740088109</v>
      </c>
      <c r="N25" s="245">
        <v>30.454628780934922</v>
      </c>
      <c r="O25" s="243"/>
      <c r="P25" s="242"/>
      <c r="Q25" s="245">
        <v>21.220641562064159</v>
      </c>
      <c r="R25" s="245">
        <v>21.892124105011934</v>
      </c>
      <c r="S25" s="245">
        <v>21.842326559215135</v>
      </c>
      <c r="T25" s="243"/>
    </row>
    <row r="26" spans="1:20" s="4" customFormat="1" ht="15" x14ac:dyDescent="0.25">
      <c r="A26" s="78" t="s">
        <v>91</v>
      </c>
      <c r="B26" s="245">
        <v>15.8</v>
      </c>
      <c r="C26" s="245">
        <v>18</v>
      </c>
      <c r="D26" s="245">
        <v>16.899999999999999</v>
      </c>
      <c r="E26" s="245"/>
      <c r="F26" s="244"/>
      <c r="G26" s="245">
        <v>16.5312916111851</v>
      </c>
      <c r="H26" s="245">
        <v>15.5313807531381</v>
      </c>
      <c r="I26" s="245">
        <v>13.804013740734</v>
      </c>
      <c r="J26" s="245"/>
      <c r="K26" s="245"/>
      <c r="L26" s="245">
        <v>17</v>
      </c>
      <c r="M26" s="245">
        <v>19</v>
      </c>
      <c r="N26" s="245">
        <v>18.5</v>
      </c>
      <c r="O26" s="245"/>
      <c r="P26" s="245"/>
      <c r="Q26" s="245">
        <v>13.3</v>
      </c>
      <c r="R26" s="245">
        <v>14.4</v>
      </c>
      <c r="S26" s="245">
        <v>14.2</v>
      </c>
      <c r="T26" s="243"/>
    </row>
    <row r="27" spans="1:20" s="4" customFormat="1" ht="15" x14ac:dyDescent="0.25">
      <c r="A27" s="79" t="s">
        <v>92</v>
      </c>
      <c r="B27" s="246">
        <v>1.3</v>
      </c>
      <c r="C27" s="246">
        <v>1.4</v>
      </c>
      <c r="D27" s="246">
        <v>1.3</v>
      </c>
      <c r="E27" s="246"/>
      <c r="F27" s="244"/>
      <c r="G27" s="246">
        <v>1.3848279631511899</v>
      </c>
      <c r="H27" s="246">
        <v>1.2421233289262099</v>
      </c>
      <c r="I27" s="246">
        <v>1.10652655011544</v>
      </c>
      <c r="J27" s="247"/>
      <c r="K27" s="248"/>
      <c r="L27" s="246">
        <v>1.1000000000000001</v>
      </c>
      <c r="M27" s="246">
        <v>1.2</v>
      </c>
      <c r="N27" s="246">
        <v>1.18</v>
      </c>
      <c r="O27" s="247"/>
      <c r="P27" s="248"/>
      <c r="Q27" s="246">
        <v>0.96</v>
      </c>
      <c r="R27" s="246">
        <v>1.05</v>
      </c>
      <c r="S27" s="246">
        <v>1.05</v>
      </c>
      <c r="T27" s="247"/>
    </row>
    <row r="28" spans="1:20" s="4" customFormat="1" ht="15" x14ac:dyDescent="0.25">
      <c r="A28" s="86"/>
      <c r="B28" s="56"/>
      <c r="C28" s="56"/>
      <c r="D28" s="56"/>
      <c r="E28" s="57"/>
      <c r="F28" s="58"/>
      <c r="G28" s="56"/>
      <c r="H28" s="56"/>
      <c r="I28" s="56"/>
      <c r="J28" s="57"/>
      <c r="K28" s="58"/>
      <c r="L28" s="59"/>
      <c r="M28" s="59"/>
      <c r="N28" s="59"/>
      <c r="O28" s="60"/>
      <c r="P28" s="59"/>
      <c r="Q28" s="59"/>
      <c r="R28" s="59"/>
      <c r="S28" s="59"/>
      <c r="T28" s="61"/>
    </row>
    <row r="29" spans="1:20" ht="15" x14ac:dyDescent="0.25">
      <c r="A29" s="350" t="s">
        <v>93</v>
      </c>
      <c r="B29" s="350"/>
      <c r="C29" s="350"/>
      <c r="D29" s="350"/>
      <c r="E29" s="350"/>
      <c r="F29" s="350"/>
      <c r="G29" s="350"/>
      <c r="H29" s="350"/>
      <c r="I29" s="350"/>
      <c r="J29" s="350"/>
      <c r="K29" s="350"/>
      <c r="L29" s="350"/>
      <c r="M29" s="350"/>
      <c r="N29" s="350"/>
      <c r="O29" s="350"/>
      <c r="P29" s="350"/>
      <c r="Q29" s="350"/>
      <c r="R29" s="350"/>
      <c r="S29" s="350"/>
      <c r="T29" s="350"/>
    </row>
    <row r="30" spans="1:20" ht="15" x14ac:dyDescent="0.2">
      <c r="A30" s="351" t="s">
        <v>205</v>
      </c>
      <c r="B30" s="351"/>
      <c r="C30" s="351"/>
      <c r="D30" s="351"/>
      <c r="E30" s="351"/>
      <c r="F30" s="351"/>
      <c r="G30" s="351"/>
      <c r="H30" s="351"/>
      <c r="I30" s="351"/>
      <c r="J30" s="351"/>
      <c r="K30" s="351"/>
      <c r="L30" s="351"/>
      <c r="M30" s="351"/>
      <c r="N30" s="351"/>
      <c r="O30" s="351"/>
      <c r="P30" s="351"/>
      <c r="Q30" s="351"/>
      <c r="R30" s="351"/>
      <c r="S30" s="351"/>
      <c r="T30" s="351"/>
    </row>
    <row r="31" spans="1:20" ht="15" x14ac:dyDescent="0.25">
      <c r="A31" s="352" t="s">
        <v>76</v>
      </c>
      <c r="B31" s="352"/>
      <c r="C31" s="352"/>
      <c r="D31" s="352"/>
      <c r="E31" s="352"/>
      <c r="F31" s="352"/>
      <c r="G31" s="352"/>
      <c r="H31" s="352"/>
      <c r="I31" s="352"/>
      <c r="J31" s="352"/>
      <c r="K31" s="352"/>
      <c r="L31" s="352"/>
      <c r="M31" s="352"/>
      <c r="N31" s="352"/>
      <c r="O31" s="352"/>
      <c r="P31" s="352"/>
      <c r="Q31" s="352"/>
      <c r="R31" s="352"/>
      <c r="S31" s="352"/>
      <c r="T31" s="352"/>
    </row>
    <row r="32" spans="1:20" ht="15" x14ac:dyDescent="0.25">
      <c r="A32" s="81"/>
      <c r="B32" s="353" t="s">
        <v>59</v>
      </c>
      <c r="C32" s="353"/>
      <c r="D32" s="353"/>
      <c r="E32" s="353"/>
      <c r="F32" s="87"/>
      <c r="G32" s="353" t="s">
        <v>60</v>
      </c>
      <c r="H32" s="353"/>
      <c r="I32" s="353"/>
      <c r="J32" s="353"/>
      <c r="K32" s="87"/>
      <c r="L32" s="353" t="s">
        <v>77</v>
      </c>
      <c r="M32" s="353"/>
      <c r="N32" s="353"/>
      <c r="O32" s="353"/>
      <c r="P32" s="87"/>
      <c r="Q32" s="87"/>
      <c r="R32" s="87"/>
      <c r="S32" s="87"/>
      <c r="T32" s="87"/>
    </row>
    <row r="33" spans="1:20" ht="75" x14ac:dyDescent="0.25">
      <c r="A33" s="84"/>
      <c r="B33" s="235">
        <v>45809</v>
      </c>
      <c r="C33" s="235">
        <v>45444</v>
      </c>
      <c r="D33" s="235">
        <v>45627</v>
      </c>
      <c r="E33" s="85" t="s">
        <v>197</v>
      </c>
      <c r="F33" s="88"/>
      <c r="G33" s="235">
        <v>45809</v>
      </c>
      <c r="H33" s="235">
        <v>45444</v>
      </c>
      <c r="I33" s="235">
        <v>45627</v>
      </c>
      <c r="J33" s="85" t="s">
        <v>197</v>
      </c>
      <c r="K33" s="88"/>
      <c r="L33" s="235">
        <v>45809</v>
      </c>
      <c r="M33" s="235">
        <v>45444</v>
      </c>
      <c r="N33" s="235">
        <v>45627</v>
      </c>
      <c r="O33" s="85" t="s">
        <v>197</v>
      </c>
      <c r="P33" s="63"/>
      <c r="Q33" s="64"/>
      <c r="R33" s="64"/>
      <c r="S33" s="64"/>
      <c r="T33" s="35"/>
    </row>
    <row r="34" spans="1:20" ht="15" x14ac:dyDescent="0.25">
      <c r="A34" s="71" t="s">
        <v>78</v>
      </c>
      <c r="B34" s="238">
        <v>5822</v>
      </c>
      <c r="C34" s="238">
        <v>5455</v>
      </c>
      <c r="D34" s="238">
        <v>11097</v>
      </c>
      <c r="E34" s="239">
        <v>6.7277726856095326</v>
      </c>
      <c r="F34" s="238"/>
      <c r="G34" s="238">
        <v>755.8</v>
      </c>
      <c r="H34" s="238">
        <v>746.9</v>
      </c>
      <c r="I34" s="238">
        <v>1487.4</v>
      </c>
      <c r="J34" s="239">
        <v>1.1915919132413948</v>
      </c>
      <c r="K34" s="238"/>
      <c r="L34" s="238">
        <v>68510.8</v>
      </c>
      <c r="M34" s="238">
        <v>65098.9</v>
      </c>
      <c r="N34" s="238">
        <v>132466.4</v>
      </c>
      <c r="O34" s="239">
        <v>5.2411023842184763</v>
      </c>
      <c r="P34" s="124"/>
      <c r="Q34" s="124"/>
      <c r="R34" s="124"/>
      <c r="S34" s="124"/>
      <c r="T34" s="127"/>
    </row>
    <row r="35" spans="1:20" ht="15" x14ac:dyDescent="0.25">
      <c r="A35" s="71" t="s">
        <v>79</v>
      </c>
      <c r="B35" s="238">
        <v>3378</v>
      </c>
      <c r="C35" s="238">
        <v>3119</v>
      </c>
      <c r="D35" s="238">
        <v>6357</v>
      </c>
      <c r="E35" s="239">
        <v>8.303943571657582</v>
      </c>
      <c r="F35" s="238"/>
      <c r="G35" s="238">
        <v>398.8</v>
      </c>
      <c r="H35" s="238">
        <v>391.9</v>
      </c>
      <c r="I35" s="238">
        <v>783.8</v>
      </c>
      <c r="J35" s="239">
        <v>1.7606532278642599</v>
      </c>
      <c r="K35" s="238"/>
      <c r="L35" s="238">
        <v>37114.800000000003</v>
      </c>
      <c r="M35" s="238">
        <v>35223.9</v>
      </c>
      <c r="N35" s="238">
        <v>71820.800000000003</v>
      </c>
      <c r="O35" s="239">
        <v>5.3682300937715626</v>
      </c>
      <c r="P35" s="124"/>
      <c r="Q35" s="124"/>
      <c r="R35" s="124"/>
      <c r="S35" s="124"/>
      <c r="T35" s="127"/>
    </row>
    <row r="36" spans="1:20" ht="15" x14ac:dyDescent="0.25">
      <c r="A36" s="72" t="s">
        <v>80</v>
      </c>
      <c r="B36" s="238">
        <v>2444</v>
      </c>
      <c r="C36" s="238">
        <v>2336</v>
      </c>
      <c r="D36" s="238">
        <v>4740</v>
      </c>
      <c r="E36" s="239">
        <v>4.6232876712328768</v>
      </c>
      <c r="F36" s="242"/>
      <c r="G36" s="238">
        <v>357</v>
      </c>
      <c r="H36" s="238">
        <v>355</v>
      </c>
      <c r="I36" s="238">
        <v>703.6</v>
      </c>
      <c r="J36" s="239">
        <v>0.56338028169014087</v>
      </c>
      <c r="K36" s="242"/>
      <c r="L36" s="238">
        <v>31396</v>
      </c>
      <c r="M36" s="238">
        <v>29875</v>
      </c>
      <c r="N36" s="238">
        <v>60645.599999999999</v>
      </c>
      <c r="O36" s="239">
        <v>5.0912133891213385</v>
      </c>
      <c r="P36" s="125"/>
      <c r="Q36" s="125"/>
      <c r="R36" s="125"/>
      <c r="S36" s="125"/>
      <c r="T36" s="128"/>
    </row>
    <row r="37" spans="1:20" s="4" customFormat="1" ht="15" x14ac:dyDescent="0.25">
      <c r="A37" s="71" t="s">
        <v>81</v>
      </c>
      <c r="B37" s="238">
        <v>-27</v>
      </c>
      <c r="C37" s="238">
        <v>-73</v>
      </c>
      <c r="D37" s="238">
        <v>-16</v>
      </c>
      <c r="E37" s="239">
        <v>63.013698630136986</v>
      </c>
      <c r="F37" s="238"/>
      <c r="G37" s="238">
        <v>17.100000000000001</v>
      </c>
      <c r="H37" s="238">
        <v>36.1</v>
      </c>
      <c r="I37" s="238">
        <v>79.7</v>
      </c>
      <c r="J37" s="239">
        <v>-52.631578947368418</v>
      </c>
      <c r="K37" s="238"/>
      <c r="L37" s="238">
        <v>1103.0999999999999</v>
      </c>
      <c r="M37" s="238">
        <v>621.1</v>
      </c>
      <c r="N37" s="238">
        <v>2430.6999999999998</v>
      </c>
      <c r="O37" s="239">
        <v>77.604250523265151</v>
      </c>
      <c r="P37" s="124"/>
      <c r="Q37" s="124"/>
      <c r="R37" s="124"/>
      <c r="S37" s="124"/>
      <c r="T37" s="127"/>
    </row>
    <row r="38" spans="1:20" ht="15" x14ac:dyDescent="0.25">
      <c r="A38" s="73" t="s">
        <v>82</v>
      </c>
      <c r="B38" s="238">
        <v>2471</v>
      </c>
      <c r="C38" s="238">
        <v>2409</v>
      </c>
      <c r="D38" s="238">
        <v>4756</v>
      </c>
      <c r="E38" s="239">
        <v>2.5736820257368205</v>
      </c>
      <c r="F38" s="242"/>
      <c r="G38" s="238">
        <v>339.9</v>
      </c>
      <c r="H38" s="238">
        <v>318.89999999999998</v>
      </c>
      <c r="I38" s="238">
        <v>623.9</v>
      </c>
      <c r="J38" s="239">
        <v>6.5851364063969893</v>
      </c>
      <c r="K38" s="242"/>
      <c r="L38" s="238">
        <v>30292.9</v>
      </c>
      <c r="M38" s="238">
        <v>29253.9</v>
      </c>
      <c r="N38" s="238">
        <v>58214.9</v>
      </c>
      <c r="O38" s="239">
        <v>3.5516631970438124</v>
      </c>
      <c r="P38" s="125"/>
      <c r="Q38" s="125"/>
      <c r="R38" s="125"/>
      <c r="S38" s="125"/>
      <c r="T38" s="128"/>
    </row>
    <row r="39" spans="1:20" s="4" customFormat="1" ht="15" x14ac:dyDescent="0.25">
      <c r="A39" s="72" t="s">
        <v>83</v>
      </c>
      <c r="B39" s="238">
        <v>1065</v>
      </c>
      <c r="C39" s="238">
        <v>884</v>
      </c>
      <c r="D39" s="238">
        <v>2006</v>
      </c>
      <c r="E39" s="239">
        <v>20.475113122171944</v>
      </c>
      <c r="F39" s="242"/>
      <c r="G39" s="238">
        <v>150</v>
      </c>
      <c r="H39" s="238">
        <v>97.7</v>
      </c>
      <c r="I39" s="238">
        <v>211.4</v>
      </c>
      <c r="J39" s="239">
        <v>53.531218014329575</v>
      </c>
      <c r="K39" s="242"/>
      <c r="L39" s="238">
        <v>10202</v>
      </c>
      <c r="M39" s="238">
        <v>10577.7</v>
      </c>
      <c r="N39" s="238">
        <v>20035.400000000001</v>
      </c>
      <c r="O39" s="239">
        <v>-3.5518118305491808</v>
      </c>
      <c r="P39" s="125"/>
      <c r="Q39" s="125"/>
      <c r="R39" s="125"/>
      <c r="S39" s="125"/>
      <c r="T39" s="128"/>
    </row>
    <row r="40" spans="1:20" s="4" customFormat="1" ht="15" x14ac:dyDescent="0.25">
      <c r="A40" s="74" t="s">
        <v>171</v>
      </c>
      <c r="B40" s="238">
        <v>205</v>
      </c>
      <c r="C40" s="238">
        <v>147</v>
      </c>
      <c r="D40" s="238">
        <v>432</v>
      </c>
      <c r="E40" s="239">
        <v>39.455782312925166</v>
      </c>
      <c r="F40" s="238"/>
      <c r="G40" s="238">
        <v>40.200000000000003</v>
      </c>
      <c r="H40" s="238">
        <v>24.1</v>
      </c>
      <c r="I40" s="238">
        <v>48.8</v>
      </c>
      <c r="J40" s="239">
        <v>66.804979253112037</v>
      </c>
      <c r="K40" s="238"/>
      <c r="L40" s="238">
        <v>2508.1999999999998</v>
      </c>
      <c r="M40" s="238">
        <v>2926.1</v>
      </c>
      <c r="N40" s="238">
        <v>5196.8</v>
      </c>
      <c r="O40" s="239">
        <v>-14.281808550630537</v>
      </c>
      <c r="P40" s="124"/>
      <c r="Q40" s="124"/>
      <c r="R40" s="124"/>
      <c r="S40" s="124"/>
      <c r="T40" s="127"/>
    </row>
    <row r="41" spans="1:20" ht="16.5" x14ac:dyDescent="0.25">
      <c r="A41" s="75" t="s">
        <v>172</v>
      </c>
      <c r="B41" s="238">
        <v>107</v>
      </c>
      <c r="C41" s="238">
        <v>53</v>
      </c>
      <c r="D41" s="238">
        <v>70</v>
      </c>
      <c r="E41" s="239">
        <v>101.88679245283019</v>
      </c>
      <c r="F41" s="238"/>
      <c r="G41" s="238">
        <v>7.7</v>
      </c>
      <c r="H41" s="238">
        <v>2.8</v>
      </c>
      <c r="I41" s="238">
        <v>4</v>
      </c>
      <c r="J41" s="239">
        <v>175.00000000000003</v>
      </c>
      <c r="K41" s="238"/>
      <c r="L41" s="238">
        <v>659.7</v>
      </c>
      <c r="M41" s="238">
        <v>858.8</v>
      </c>
      <c r="N41" s="238">
        <v>827</v>
      </c>
      <c r="O41" s="239">
        <v>-23.18351187703772</v>
      </c>
      <c r="P41" s="124"/>
      <c r="Q41" s="124"/>
      <c r="R41" s="124"/>
      <c r="S41" s="124"/>
      <c r="T41" s="127"/>
    </row>
    <row r="42" spans="1:20" ht="16.5" x14ac:dyDescent="0.25">
      <c r="A42" s="76" t="s">
        <v>173</v>
      </c>
      <c r="B42" s="238">
        <v>-53</v>
      </c>
      <c r="C42" s="238">
        <v>-3</v>
      </c>
      <c r="D42" s="238">
        <v>70</v>
      </c>
      <c r="E42" s="239">
        <v>-1666.6666666666667</v>
      </c>
      <c r="F42" s="238"/>
      <c r="G42" s="238">
        <v>4.5999999999999996</v>
      </c>
      <c r="H42" s="238">
        <v>-2.2000000000000002</v>
      </c>
      <c r="I42" s="238">
        <v>4</v>
      </c>
      <c r="J42" s="239">
        <v>309.09090909090907</v>
      </c>
      <c r="K42" s="238"/>
      <c r="L42" s="238">
        <v>-130.4</v>
      </c>
      <c r="M42" s="238">
        <v>-566.20000000000005</v>
      </c>
      <c r="N42" s="238">
        <v>-1331</v>
      </c>
      <c r="O42" s="239">
        <v>76.969268809607911</v>
      </c>
      <c r="P42" s="124"/>
      <c r="Q42" s="124"/>
      <c r="R42" s="124"/>
      <c r="S42" s="124"/>
      <c r="T42" s="127"/>
    </row>
    <row r="43" spans="1:20" ht="31.5" x14ac:dyDescent="0.25">
      <c r="A43" s="77" t="s">
        <v>174</v>
      </c>
      <c r="B43" s="238">
        <v>-605</v>
      </c>
      <c r="C43" s="238">
        <v>577</v>
      </c>
      <c r="D43" s="238">
        <v>265</v>
      </c>
      <c r="E43" s="239">
        <v>195.37190082644628</v>
      </c>
      <c r="F43" s="238"/>
      <c r="G43" s="238">
        <v>-15</v>
      </c>
      <c r="H43" s="238">
        <v>4.5</v>
      </c>
      <c r="I43" s="238">
        <v>3</v>
      </c>
      <c r="J43" s="239">
        <v>-433.33333333333331</v>
      </c>
      <c r="K43" s="238"/>
      <c r="L43" s="238">
        <v>-11088</v>
      </c>
      <c r="M43" s="238">
        <v>8256.5</v>
      </c>
      <c r="N43" s="238">
        <v>5301</v>
      </c>
      <c r="O43" s="239">
        <v>-234.29419245442986</v>
      </c>
      <c r="P43" s="124"/>
      <c r="Q43" s="124"/>
      <c r="R43" s="124"/>
      <c r="S43" s="124"/>
      <c r="T43" s="127"/>
    </row>
    <row r="44" spans="1:20" ht="15" x14ac:dyDescent="0.25">
      <c r="A44" s="76" t="s">
        <v>84</v>
      </c>
      <c r="B44" s="238">
        <v>756</v>
      </c>
      <c r="C44" s="238">
        <v>-480</v>
      </c>
      <c r="D44" s="238">
        <v>-66</v>
      </c>
      <c r="E44" s="239">
        <v>257.5</v>
      </c>
      <c r="F44" s="238"/>
      <c r="G44" s="238">
        <v>22.9</v>
      </c>
      <c r="H44" s="238">
        <v>-6</v>
      </c>
      <c r="I44" s="238">
        <v>-1.9</v>
      </c>
      <c r="J44" s="239">
        <v>481.66666666666663</v>
      </c>
      <c r="K44" s="238"/>
      <c r="L44" s="238">
        <v>13187.9</v>
      </c>
      <c r="M44" s="238">
        <v>-5806</v>
      </c>
      <c r="N44" s="238">
        <v>-838.9</v>
      </c>
      <c r="O44" s="239">
        <v>327.14261109197389</v>
      </c>
      <c r="P44" s="124"/>
      <c r="Q44" s="124"/>
      <c r="R44" s="124"/>
      <c r="S44" s="124"/>
      <c r="T44" s="127"/>
    </row>
    <row r="45" spans="1:20" ht="15" x14ac:dyDescent="0.25">
      <c r="A45" s="71" t="s">
        <v>175</v>
      </c>
      <c r="B45" s="238">
        <v>859</v>
      </c>
      <c r="C45" s="238">
        <v>727</v>
      </c>
      <c r="D45" s="238">
        <v>1553</v>
      </c>
      <c r="E45" s="239">
        <v>18.156808803301239</v>
      </c>
      <c r="F45" s="238"/>
      <c r="G45" s="238">
        <v>103.6</v>
      </c>
      <c r="H45" s="238">
        <v>66.2</v>
      </c>
      <c r="I45" s="238">
        <v>155.19999999999999</v>
      </c>
      <c r="J45" s="239">
        <v>56.495468277945605</v>
      </c>
      <c r="K45" s="238"/>
      <c r="L45" s="238" t="s">
        <v>212</v>
      </c>
      <c r="M45" s="238">
        <v>7528.6707400000005</v>
      </c>
      <c r="N45" s="238">
        <v>15264.2</v>
      </c>
      <c r="O45" s="239" t="s">
        <v>209</v>
      </c>
      <c r="P45" s="124"/>
      <c r="Q45" s="124"/>
      <c r="R45" s="124"/>
      <c r="S45" s="124"/>
      <c r="T45" s="127"/>
    </row>
    <row r="46" spans="1:20" ht="15" x14ac:dyDescent="0.25">
      <c r="A46" s="72" t="s">
        <v>85</v>
      </c>
      <c r="B46" s="238">
        <v>1585</v>
      </c>
      <c r="C46" s="238">
        <v>1463</v>
      </c>
      <c r="D46" s="238">
        <v>2977</v>
      </c>
      <c r="E46" s="239">
        <v>8.3390293916609703</v>
      </c>
      <c r="F46" s="242"/>
      <c r="G46" s="238">
        <v>317.7</v>
      </c>
      <c r="H46" s="238">
        <v>281.3</v>
      </c>
      <c r="I46" s="238">
        <v>590.9</v>
      </c>
      <c r="J46" s="239">
        <v>12.939921791681469</v>
      </c>
      <c r="K46" s="242"/>
      <c r="L46" s="238">
        <v>15202.7</v>
      </c>
      <c r="M46" s="238">
        <v>15035.3</v>
      </c>
      <c r="N46" s="238">
        <v>30904.9</v>
      </c>
      <c r="O46" s="239">
        <v>1.1133798460955315</v>
      </c>
      <c r="P46" s="125"/>
      <c r="Q46" s="125"/>
      <c r="R46" s="125"/>
      <c r="S46" s="125"/>
      <c r="T46" s="128"/>
    </row>
    <row r="47" spans="1:20" s="4" customFormat="1" ht="15" x14ac:dyDescent="0.25">
      <c r="A47" s="71" t="s">
        <v>176</v>
      </c>
      <c r="B47" s="238">
        <v>902</v>
      </c>
      <c r="C47" s="238">
        <v>882</v>
      </c>
      <c r="D47" s="238">
        <v>1739</v>
      </c>
      <c r="E47" s="239">
        <v>2.2675736961451247</v>
      </c>
      <c r="F47" s="238"/>
      <c r="G47" s="238">
        <v>143.1</v>
      </c>
      <c r="H47" s="238">
        <v>124.7</v>
      </c>
      <c r="I47" s="238">
        <v>259.8</v>
      </c>
      <c r="J47" s="239">
        <v>14.755412991178821</v>
      </c>
      <c r="K47" s="238"/>
      <c r="L47" s="238">
        <v>8655.1</v>
      </c>
      <c r="M47" s="238">
        <v>8628.7000000000007</v>
      </c>
      <c r="N47" s="238">
        <v>17170.8</v>
      </c>
      <c r="O47" s="239">
        <v>0.30595570595802002</v>
      </c>
      <c r="P47" s="124"/>
      <c r="Q47" s="124"/>
      <c r="R47" s="124"/>
      <c r="S47" s="124"/>
      <c r="T47" s="127"/>
    </row>
    <row r="48" spans="1:20" ht="15" x14ac:dyDescent="0.25">
      <c r="A48" s="72" t="s">
        <v>86</v>
      </c>
      <c r="B48" s="238">
        <v>1951</v>
      </c>
      <c r="C48" s="238">
        <v>1830</v>
      </c>
      <c r="D48" s="238">
        <v>3785</v>
      </c>
      <c r="E48" s="239">
        <v>6.6120218579234971</v>
      </c>
      <c r="F48" s="242"/>
      <c r="G48" s="238">
        <v>172.2</v>
      </c>
      <c r="H48" s="238">
        <v>135.30000000000001</v>
      </c>
      <c r="I48" s="238">
        <v>244.4</v>
      </c>
      <c r="J48" s="239">
        <v>27.272727272727256</v>
      </c>
      <c r="K48" s="242"/>
      <c r="L48" s="238">
        <v>25292.2</v>
      </c>
      <c r="M48" s="238">
        <v>24796.3</v>
      </c>
      <c r="N48" s="238">
        <v>47345.4</v>
      </c>
      <c r="O48" s="239">
        <v>1.9998951456467355</v>
      </c>
      <c r="P48" s="125"/>
      <c r="Q48" s="125"/>
      <c r="R48" s="125"/>
      <c r="S48" s="125"/>
      <c r="T48" s="128"/>
    </row>
    <row r="49" spans="1:20" s="4" customFormat="1" ht="15" x14ac:dyDescent="0.25">
      <c r="A49" s="71" t="s">
        <v>87</v>
      </c>
      <c r="B49" s="238">
        <v>770</v>
      </c>
      <c r="C49" s="238">
        <v>643</v>
      </c>
      <c r="D49" s="238">
        <v>1383</v>
      </c>
      <c r="E49" s="239">
        <v>19.751166407465007</v>
      </c>
      <c r="F49" s="238"/>
      <c r="G49" s="238">
        <v>56.3</v>
      </c>
      <c r="H49" s="238">
        <v>45.5</v>
      </c>
      <c r="I49" s="238">
        <v>83.6</v>
      </c>
      <c r="J49" s="239">
        <v>23.73626373626373</v>
      </c>
      <c r="K49" s="238"/>
      <c r="L49" s="238">
        <v>9258.2999999999993</v>
      </c>
      <c r="M49" s="238">
        <v>9050.5</v>
      </c>
      <c r="N49" s="238">
        <v>17311.599999999999</v>
      </c>
      <c r="O49" s="239">
        <v>2.2960057455389125</v>
      </c>
      <c r="P49" s="124"/>
      <c r="Q49" s="124"/>
      <c r="R49" s="124"/>
      <c r="S49" s="124"/>
      <c r="T49" s="127"/>
    </row>
    <row r="50" spans="1:20" ht="15" x14ac:dyDescent="0.25">
      <c r="A50" s="72" t="s">
        <v>88</v>
      </c>
      <c r="B50" s="238">
        <v>1181</v>
      </c>
      <c r="C50" s="238">
        <v>1187</v>
      </c>
      <c r="D50" s="238">
        <v>2402</v>
      </c>
      <c r="E50" s="239">
        <v>-0.50547598989048015</v>
      </c>
      <c r="F50" s="242"/>
      <c r="G50" s="238">
        <v>115.9</v>
      </c>
      <c r="H50" s="238">
        <v>89.8</v>
      </c>
      <c r="I50" s="238">
        <v>160.80000000000001</v>
      </c>
      <c r="J50" s="239">
        <v>29.064587973273952</v>
      </c>
      <c r="K50" s="242"/>
      <c r="L50" s="238">
        <v>16033.9</v>
      </c>
      <c r="M50" s="238">
        <v>15745.8</v>
      </c>
      <c r="N50" s="238">
        <v>30033.8</v>
      </c>
      <c r="O50" s="239">
        <v>1.8296942676777321</v>
      </c>
      <c r="P50" s="125"/>
      <c r="Q50" s="125"/>
      <c r="R50" s="125"/>
      <c r="S50" s="125"/>
      <c r="T50" s="128"/>
    </row>
    <row r="51" spans="1:20" s="4" customFormat="1" ht="15" x14ac:dyDescent="0.25">
      <c r="A51" s="78" t="s">
        <v>89</v>
      </c>
      <c r="B51" s="238">
        <v>1167</v>
      </c>
      <c r="C51" s="238">
        <v>1178</v>
      </c>
      <c r="D51" s="238">
        <v>2371</v>
      </c>
      <c r="E51" s="239">
        <v>-0.93378607809847192</v>
      </c>
      <c r="F51" s="242"/>
      <c r="G51" s="238">
        <v>110.9</v>
      </c>
      <c r="H51" s="238">
        <v>86.5</v>
      </c>
      <c r="I51" s="238">
        <v>154.6</v>
      </c>
      <c r="J51" s="239">
        <v>28.208092485549141</v>
      </c>
      <c r="K51" s="242"/>
      <c r="L51" s="238">
        <v>16150.9</v>
      </c>
      <c r="M51" s="238">
        <v>15313.5</v>
      </c>
      <c r="N51" s="238">
        <v>29694.6</v>
      </c>
      <c r="O51" s="239">
        <v>5.4683775753420161</v>
      </c>
      <c r="P51" s="125"/>
      <c r="Q51" s="125"/>
      <c r="R51" s="125"/>
      <c r="S51" s="125"/>
      <c r="T51" s="128"/>
    </row>
    <row r="52" spans="1:20" s="4" customFormat="1" ht="15" x14ac:dyDescent="0.25">
      <c r="A52" s="44"/>
      <c r="B52" s="238"/>
      <c r="C52" s="238"/>
      <c r="D52" s="238"/>
      <c r="E52" s="239"/>
      <c r="F52" s="238"/>
      <c r="G52" s="238"/>
      <c r="H52" s="238"/>
      <c r="I52" s="238"/>
      <c r="J52" s="239"/>
      <c r="K52" s="238"/>
      <c r="L52" s="238"/>
      <c r="M52" s="238"/>
      <c r="N52" s="238"/>
      <c r="O52" s="239"/>
      <c r="P52" s="124"/>
      <c r="Q52" s="124"/>
      <c r="R52" s="124"/>
      <c r="S52" s="124"/>
      <c r="T52" s="127"/>
    </row>
    <row r="53" spans="1:20" ht="15" customHeight="1" x14ac:dyDescent="0.25">
      <c r="A53" s="78" t="s">
        <v>90</v>
      </c>
      <c r="B53" s="245">
        <v>28.587917737789208</v>
      </c>
      <c r="C53" s="245">
        <v>29.826825127334462</v>
      </c>
      <c r="D53" s="245">
        <v>30.331083930830875</v>
      </c>
      <c r="E53" s="243"/>
      <c r="F53" s="242"/>
      <c r="G53" s="245">
        <v>22.097341040462428</v>
      </c>
      <c r="H53" s="245">
        <v>19.869472449756721</v>
      </c>
      <c r="I53" s="245">
        <v>17.547477360931435</v>
      </c>
      <c r="J53" s="243"/>
      <c r="K53" s="242"/>
      <c r="L53" s="245">
        <v>24.883632367236501</v>
      </c>
      <c r="M53" s="245">
        <v>27.349038887256345</v>
      </c>
      <c r="N53" s="245">
        <v>25.351136570285508</v>
      </c>
      <c r="O53" s="243"/>
      <c r="P53" s="125"/>
      <c r="Q53" s="125"/>
      <c r="R53" s="125"/>
      <c r="S53" s="125"/>
      <c r="T53" s="128"/>
    </row>
    <row r="54" spans="1:20" ht="15" x14ac:dyDescent="0.25">
      <c r="A54" s="78" t="s">
        <v>91</v>
      </c>
      <c r="B54" s="245">
        <v>17.100000000000001</v>
      </c>
      <c r="C54" s="245">
        <v>19.2</v>
      </c>
      <c r="D54" s="245">
        <v>19</v>
      </c>
      <c r="E54" s="243"/>
      <c r="F54" s="242"/>
      <c r="G54" s="245">
        <v>14.565003661070101</v>
      </c>
      <c r="H54" s="245">
        <v>12.7029517139982</v>
      </c>
      <c r="I54" s="245">
        <v>11.1</v>
      </c>
      <c r="J54" s="243"/>
      <c r="K54" s="242"/>
      <c r="L54" s="245">
        <v>15.89</v>
      </c>
      <c r="M54" s="245">
        <v>16.89</v>
      </c>
      <c r="N54" s="245">
        <v>15.9</v>
      </c>
      <c r="O54" s="243"/>
      <c r="P54" s="125"/>
      <c r="Q54" s="125"/>
      <c r="R54" s="125"/>
      <c r="S54" s="125"/>
      <c r="T54" s="128"/>
    </row>
    <row r="55" spans="1:20" s="4" customFormat="1" ht="15" x14ac:dyDescent="0.25">
      <c r="A55" s="79" t="s">
        <v>92</v>
      </c>
      <c r="B55" s="246">
        <v>0.91</v>
      </c>
      <c r="C55" s="246">
        <v>1.05</v>
      </c>
      <c r="D55" s="246">
        <v>1.02</v>
      </c>
      <c r="E55" s="247"/>
      <c r="F55" s="248"/>
      <c r="G55" s="246">
        <v>0.67</v>
      </c>
      <c r="H55" s="246">
        <v>0.82</v>
      </c>
      <c r="I55" s="246">
        <v>0.7</v>
      </c>
      <c r="J55" s="247"/>
      <c r="K55" s="248"/>
      <c r="L55" s="246">
        <v>1.18</v>
      </c>
      <c r="M55" s="246">
        <v>1.23</v>
      </c>
      <c r="N55" s="246">
        <v>1.1599999999999999</v>
      </c>
      <c r="O55" s="247"/>
      <c r="P55" s="126"/>
      <c r="Q55" s="126"/>
      <c r="R55" s="126"/>
      <c r="S55" s="126"/>
      <c r="T55" s="129"/>
    </row>
    <row r="56" spans="1:20" s="4" customFormat="1" ht="15" x14ac:dyDescent="0.25">
      <c r="A56" s="80" t="s">
        <v>177</v>
      </c>
      <c r="B56" s="56"/>
      <c r="C56" s="56"/>
      <c r="D56" s="56"/>
      <c r="E56" s="57"/>
      <c r="F56" s="58"/>
      <c r="G56" s="59"/>
      <c r="H56" s="59"/>
      <c r="I56" s="59"/>
      <c r="J56" s="57"/>
      <c r="K56" s="58"/>
      <c r="L56" s="56"/>
      <c r="M56" s="56"/>
      <c r="N56" s="56"/>
      <c r="O56" s="89"/>
      <c r="P56" s="56"/>
      <c r="Q56" s="56"/>
      <c r="R56" s="56"/>
      <c r="S56" s="56"/>
      <c r="T56" s="61"/>
    </row>
    <row r="57" spans="1:20" s="4" customFormat="1" ht="15" x14ac:dyDescent="0.25">
      <c r="A57" s="80" t="s">
        <v>178</v>
      </c>
      <c r="B57" s="56"/>
      <c r="C57" s="56"/>
      <c r="D57" s="56"/>
      <c r="E57" s="57"/>
      <c r="F57" s="58"/>
      <c r="G57" s="59"/>
      <c r="H57" s="59"/>
      <c r="I57" s="59"/>
      <c r="J57" s="57"/>
      <c r="K57" s="58"/>
      <c r="L57" s="56"/>
      <c r="M57" s="56"/>
      <c r="N57" s="56"/>
      <c r="O57" s="89"/>
      <c r="P57" s="56"/>
      <c r="Q57" s="56"/>
      <c r="R57" s="56"/>
      <c r="S57" s="56"/>
      <c r="T57" s="61"/>
    </row>
    <row r="58" spans="1:20" ht="15" x14ac:dyDescent="0.25">
      <c r="A58" s="2" t="s">
        <v>179</v>
      </c>
      <c r="B58" s="56"/>
      <c r="C58" s="56"/>
      <c r="D58" s="56"/>
      <c r="E58" s="57"/>
      <c r="F58" s="58"/>
      <c r="G58" s="59"/>
      <c r="H58" s="59"/>
      <c r="I58" s="59"/>
      <c r="J58" s="57"/>
      <c r="K58" s="58"/>
      <c r="L58" s="56"/>
      <c r="M58" s="56"/>
      <c r="N58" s="56"/>
      <c r="O58" s="89"/>
      <c r="P58" s="56"/>
      <c r="Q58" s="56"/>
      <c r="R58" s="56"/>
      <c r="S58" s="56"/>
      <c r="T58" s="61"/>
    </row>
    <row r="59" spans="1:20" ht="15" x14ac:dyDescent="0.25">
      <c r="A59" s="7" t="s">
        <v>206</v>
      </c>
      <c r="B59" s="56"/>
      <c r="C59" s="56"/>
      <c r="D59" s="56"/>
      <c r="E59" s="57"/>
      <c r="F59" s="58"/>
      <c r="G59" s="59"/>
      <c r="H59" s="59"/>
      <c r="I59" s="59"/>
      <c r="J59" s="57"/>
      <c r="K59" s="58"/>
      <c r="L59" s="56"/>
      <c r="M59" s="56"/>
      <c r="N59" s="56"/>
      <c r="O59" s="89"/>
      <c r="P59" s="56"/>
      <c r="Q59" s="56"/>
      <c r="R59" s="56"/>
      <c r="S59" s="56"/>
      <c r="T59" s="61"/>
    </row>
    <row r="60" spans="1:20" ht="15" x14ac:dyDescent="0.25">
      <c r="A60" s="7" t="s">
        <v>207</v>
      </c>
      <c r="B60" s="56"/>
      <c r="C60" s="56"/>
      <c r="D60" s="56"/>
      <c r="E60" s="57"/>
      <c r="F60" s="58"/>
      <c r="G60" s="59"/>
      <c r="H60" s="59"/>
      <c r="I60" s="59"/>
      <c r="J60" s="57"/>
      <c r="K60" s="58"/>
      <c r="L60" s="56"/>
      <c r="M60" s="56"/>
      <c r="N60" s="56"/>
      <c r="O60" s="89"/>
      <c r="P60" s="56"/>
      <c r="Q60" s="56"/>
      <c r="R60" s="56"/>
      <c r="S60" s="56"/>
      <c r="T60" s="61"/>
    </row>
    <row r="61" spans="1:20" ht="15" x14ac:dyDescent="0.25">
      <c r="A61" s="348" t="s">
        <v>236</v>
      </c>
      <c r="B61" s="348"/>
      <c r="C61" s="348"/>
      <c r="D61" s="348"/>
      <c r="E61" s="348"/>
      <c r="F61" s="348"/>
      <c r="G61" s="348"/>
      <c r="H61" s="348"/>
      <c r="I61" s="348"/>
      <c r="J61" s="348"/>
      <c r="K61" s="348"/>
      <c r="L61" s="348"/>
      <c r="M61" s="348"/>
      <c r="N61" s="44"/>
      <c r="O61" s="44"/>
      <c r="P61" s="44"/>
      <c r="Q61" s="44"/>
      <c r="R61" s="44"/>
      <c r="S61" s="44"/>
      <c r="T61" s="47"/>
    </row>
    <row r="69" ht="9" customHeight="1" x14ac:dyDescent="0.2"/>
  </sheetData>
  <mergeCells count="14">
    <mergeCell ref="A61:M61"/>
    <mergeCell ref="A1:T1"/>
    <mergeCell ref="A29:T29"/>
    <mergeCell ref="A30:T30"/>
    <mergeCell ref="A31:T31"/>
    <mergeCell ref="B32:E32"/>
    <mergeCell ref="G32:J32"/>
    <mergeCell ref="L32:O32"/>
    <mergeCell ref="A2:T2"/>
    <mergeCell ref="A3:T3"/>
    <mergeCell ref="B4:E4"/>
    <mergeCell ref="G4:J4"/>
    <mergeCell ref="L4:O4"/>
    <mergeCell ref="Q4:T4"/>
  </mergeCells>
  <pageMargins left="0.7" right="0.7" top="0.75" bottom="0.75" header="0.3" footer="0.3"/>
  <pageSetup paperSize="9" scale="33" orientation="portrait" r:id="rId1"/>
  <rowBreaks count="1" manualBreakCount="1">
    <brk id="2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7"/>
  <dimension ref="A1:Y29"/>
  <sheetViews>
    <sheetView view="pageBreakPreview" zoomScale="60" zoomScaleNormal="115" workbookViewId="0">
      <selection activeCell="B42" sqref="B42"/>
    </sheetView>
  </sheetViews>
  <sheetFormatPr defaultColWidth="8.875" defaultRowHeight="14.25" x14ac:dyDescent="0.2"/>
  <cols>
    <col min="1" max="1" width="24.125" style="179" customWidth="1"/>
    <col min="2" max="2" width="30.125" style="179" customWidth="1"/>
    <col min="3" max="12" width="8.875" style="179"/>
    <col min="13" max="13" width="13.125" style="179" customWidth="1"/>
    <col min="14" max="16384" width="8.875" style="179"/>
  </cols>
  <sheetData>
    <row r="1" spans="1:25" ht="15" x14ac:dyDescent="0.25">
      <c r="A1" s="354" t="s">
        <v>196</v>
      </c>
      <c r="B1" s="354"/>
      <c r="C1" s="354"/>
      <c r="D1" s="354"/>
      <c r="E1" s="354"/>
      <c r="F1" s="354"/>
      <c r="G1" s="354"/>
      <c r="H1" s="354"/>
      <c r="I1" s="354"/>
      <c r="J1" s="354"/>
      <c r="K1" s="354"/>
      <c r="L1" s="354"/>
      <c r="M1" s="354"/>
    </row>
    <row r="2" spans="1:25" ht="15" x14ac:dyDescent="0.25">
      <c r="A2" s="355" t="s">
        <v>213</v>
      </c>
      <c r="B2" s="354"/>
      <c r="C2" s="354"/>
      <c r="D2" s="354"/>
      <c r="E2" s="354"/>
      <c r="F2" s="354"/>
      <c r="G2" s="354"/>
      <c r="H2" s="354"/>
      <c r="I2" s="354"/>
      <c r="J2" s="354"/>
      <c r="K2" s="354"/>
      <c r="L2" s="354"/>
      <c r="M2" s="354"/>
    </row>
    <row r="3" spans="1:25" ht="15" x14ac:dyDescent="0.25">
      <c r="A3" s="345" t="s">
        <v>157</v>
      </c>
      <c r="B3" s="345"/>
      <c r="C3" s="345"/>
      <c r="D3" s="345"/>
      <c r="E3" s="345"/>
      <c r="F3" s="345"/>
      <c r="G3" s="345"/>
      <c r="H3" s="345"/>
      <c r="I3" s="345"/>
      <c r="J3" s="345"/>
      <c r="K3" s="345"/>
      <c r="L3" s="345"/>
      <c r="M3" s="345"/>
    </row>
    <row r="4" spans="1:25" ht="15" x14ac:dyDescent="0.25">
      <c r="A4" s="356">
        <v>45809</v>
      </c>
      <c r="B4" s="357"/>
      <c r="C4" s="357"/>
      <c r="D4" s="357"/>
      <c r="E4" s="357"/>
      <c r="F4" s="357"/>
      <c r="G4" s="357"/>
      <c r="H4" s="357"/>
      <c r="I4" s="357"/>
      <c r="J4" s="357"/>
      <c r="K4" s="357"/>
      <c r="L4" s="357"/>
      <c r="M4" s="357"/>
    </row>
    <row r="5" spans="1:25" ht="15" x14ac:dyDescent="0.25">
      <c r="A5" s="27"/>
      <c r="B5" s="26"/>
      <c r="C5" s="358" t="s">
        <v>95</v>
      </c>
      <c r="D5" s="358"/>
      <c r="E5" s="358"/>
      <c r="F5" s="26"/>
      <c r="G5" s="358" t="s">
        <v>96</v>
      </c>
      <c r="H5" s="358"/>
      <c r="I5" s="358"/>
      <c r="J5" s="26"/>
      <c r="K5" s="359" t="s">
        <v>97</v>
      </c>
      <c r="L5" s="359"/>
      <c r="M5" s="359"/>
    </row>
    <row r="6" spans="1:25" ht="45" x14ac:dyDescent="0.25">
      <c r="A6" s="92"/>
      <c r="B6" s="92"/>
      <c r="C6" s="302" t="s">
        <v>98</v>
      </c>
      <c r="D6" s="302" t="s">
        <v>99</v>
      </c>
      <c r="E6" s="302" t="s">
        <v>100</v>
      </c>
      <c r="F6" s="93"/>
      <c r="G6" s="302" t="s">
        <v>98</v>
      </c>
      <c r="H6" s="302" t="s">
        <v>99</v>
      </c>
      <c r="I6" s="302" t="s">
        <v>101</v>
      </c>
      <c r="J6" s="94"/>
      <c r="K6" s="301" t="s">
        <v>98</v>
      </c>
      <c r="L6" s="301" t="s">
        <v>99</v>
      </c>
      <c r="M6" s="300" t="s">
        <v>102</v>
      </c>
    </row>
    <row r="7" spans="1:25" ht="15" x14ac:dyDescent="0.25">
      <c r="A7" s="27"/>
      <c r="B7" s="26"/>
      <c r="C7" s="95"/>
      <c r="D7" s="95"/>
      <c r="E7" s="95"/>
      <c r="F7" s="95"/>
      <c r="G7" s="95"/>
      <c r="H7" s="95"/>
      <c r="I7" s="95"/>
      <c r="J7" s="95"/>
      <c r="K7" s="95"/>
      <c r="L7" s="95"/>
      <c r="M7" s="95"/>
    </row>
    <row r="8" spans="1:25" ht="15" x14ac:dyDescent="0.25">
      <c r="A8" s="27"/>
      <c r="B8" s="26"/>
      <c r="C8" s="95"/>
      <c r="D8" s="95"/>
      <c r="E8" s="95"/>
      <c r="F8" s="95"/>
      <c r="G8" s="95"/>
      <c r="H8" s="95"/>
      <c r="I8" s="95"/>
      <c r="J8" s="95"/>
      <c r="K8" s="95"/>
      <c r="L8" s="95"/>
      <c r="M8" s="95"/>
    </row>
    <row r="9" spans="1:25" ht="15" x14ac:dyDescent="0.25">
      <c r="A9" s="27" t="s">
        <v>103</v>
      </c>
      <c r="B9" s="26"/>
      <c r="C9" s="130">
        <v>4036.8</v>
      </c>
      <c r="D9" s="130">
        <v>2523.5</v>
      </c>
      <c r="E9" s="130">
        <v>1513.3000000000002</v>
      </c>
      <c r="F9" s="131"/>
      <c r="G9" s="130">
        <v>-1229.0999999999999</v>
      </c>
      <c r="H9" s="130">
        <v>-1384.8</v>
      </c>
      <c r="I9" s="131">
        <v>155.70000000000005</v>
      </c>
      <c r="J9" s="131"/>
      <c r="K9" s="130">
        <v>2807.7</v>
      </c>
      <c r="L9" s="130">
        <v>1138.7</v>
      </c>
      <c r="M9" s="131">
        <v>1668.9999999999998</v>
      </c>
      <c r="O9" s="222"/>
      <c r="P9" s="222"/>
      <c r="Q9" s="222"/>
      <c r="R9" s="222"/>
      <c r="S9" s="222"/>
      <c r="T9" s="222"/>
      <c r="U9" s="222"/>
      <c r="V9" s="222"/>
      <c r="W9" s="222"/>
      <c r="X9" s="222"/>
      <c r="Y9" s="222"/>
    </row>
    <row r="10" spans="1:25" ht="15" x14ac:dyDescent="0.25">
      <c r="A10" s="27" t="s">
        <v>104</v>
      </c>
      <c r="B10" s="26"/>
      <c r="C10" s="130">
        <v>427</v>
      </c>
      <c r="D10" s="130">
        <v>262</v>
      </c>
      <c r="E10" s="130">
        <v>165</v>
      </c>
      <c r="F10" s="131"/>
      <c r="G10" s="130">
        <v>-372</v>
      </c>
      <c r="H10" s="130">
        <v>-360</v>
      </c>
      <c r="I10" s="131">
        <v>-12</v>
      </c>
      <c r="J10" s="131"/>
      <c r="K10" s="130">
        <v>55</v>
      </c>
      <c r="L10" s="130">
        <v>-98</v>
      </c>
      <c r="M10" s="131">
        <v>153</v>
      </c>
      <c r="O10" s="222"/>
      <c r="P10" s="222"/>
      <c r="Q10" s="222"/>
      <c r="R10" s="222"/>
      <c r="S10" s="222"/>
      <c r="T10" s="222"/>
      <c r="U10" s="222"/>
      <c r="V10" s="222"/>
      <c r="W10" s="222"/>
      <c r="X10" s="222"/>
      <c r="Y10" s="222"/>
    </row>
    <row r="11" spans="1:25" ht="15" x14ac:dyDescent="0.25">
      <c r="A11" s="28" t="s">
        <v>105</v>
      </c>
      <c r="B11" s="26"/>
      <c r="C11" s="130">
        <v>4463.8</v>
      </c>
      <c r="D11" s="130">
        <v>2785.5</v>
      </c>
      <c r="E11" s="130">
        <v>1678.3000000000002</v>
      </c>
      <c r="F11" s="131"/>
      <c r="G11" s="130">
        <v>-1601.1</v>
      </c>
      <c r="H11" s="130">
        <v>-1744.8</v>
      </c>
      <c r="I11" s="131">
        <v>143.70000000000005</v>
      </c>
      <c r="J11" s="131"/>
      <c r="K11" s="130">
        <v>2862.7</v>
      </c>
      <c r="L11" s="130">
        <v>1040.7</v>
      </c>
      <c r="M11" s="131">
        <v>1821.9999999999998</v>
      </c>
      <c r="O11" s="222"/>
      <c r="P11" s="222"/>
      <c r="Q11" s="222"/>
      <c r="R11" s="222"/>
      <c r="S11" s="222"/>
      <c r="T11" s="222"/>
      <c r="U11" s="222"/>
      <c r="V11" s="222"/>
      <c r="W11" s="222"/>
      <c r="X11" s="222"/>
      <c r="Y11" s="222"/>
    </row>
    <row r="12" spans="1:25" ht="15" x14ac:dyDescent="0.25">
      <c r="A12" s="361" t="s">
        <v>106</v>
      </c>
      <c r="B12" s="361"/>
      <c r="C12" s="130">
        <v>483.4</v>
      </c>
      <c r="D12" s="130">
        <v>573.1</v>
      </c>
      <c r="E12" s="130">
        <v>-89.700000000000045</v>
      </c>
      <c r="F12" s="131"/>
      <c r="G12" s="130">
        <v>286.8</v>
      </c>
      <c r="H12" s="130">
        <v>277.10000000000002</v>
      </c>
      <c r="I12" s="131">
        <v>9.6999999999999886</v>
      </c>
      <c r="J12" s="131"/>
      <c r="K12" s="130">
        <v>770.2</v>
      </c>
      <c r="L12" s="130">
        <v>850.2</v>
      </c>
      <c r="M12" s="131">
        <v>-80</v>
      </c>
      <c r="O12" s="222"/>
      <c r="P12" s="222"/>
      <c r="Q12" s="222"/>
      <c r="R12" s="222"/>
      <c r="S12" s="222"/>
      <c r="T12" s="222"/>
      <c r="U12" s="222"/>
      <c r="V12" s="222"/>
      <c r="W12" s="222"/>
      <c r="X12" s="222"/>
      <c r="Y12" s="222"/>
    </row>
    <row r="13" spans="1:25" ht="15" x14ac:dyDescent="0.25">
      <c r="A13" s="27" t="s">
        <v>107</v>
      </c>
      <c r="B13" s="26"/>
      <c r="C13" s="130">
        <v>-99</v>
      </c>
      <c r="D13" s="130">
        <v>-5</v>
      </c>
      <c r="E13" s="130">
        <v>-94</v>
      </c>
      <c r="F13" s="131"/>
      <c r="G13" s="130">
        <v>-122</v>
      </c>
      <c r="H13" s="130">
        <v>5</v>
      </c>
      <c r="I13" s="131">
        <v>-127</v>
      </c>
      <c r="J13" s="131"/>
      <c r="K13" s="130">
        <v>-221</v>
      </c>
      <c r="L13" s="130">
        <v>0</v>
      </c>
      <c r="M13" s="131">
        <v>-221</v>
      </c>
      <c r="O13" s="222"/>
      <c r="P13" s="222"/>
      <c r="Q13" s="222"/>
      <c r="R13" s="222"/>
      <c r="S13" s="222"/>
      <c r="T13" s="222"/>
      <c r="U13" s="222"/>
      <c r="V13" s="222"/>
      <c r="W13" s="222"/>
      <c r="X13" s="222"/>
      <c r="Y13" s="222"/>
    </row>
    <row r="14" spans="1:25" ht="15" x14ac:dyDescent="0.25">
      <c r="A14" s="28" t="s">
        <v>108</v>
      </c>
      <c r="B14" s="26"/>
      <c r="C14" s="130">
        <v>384.4</v>
      </c>
      <c r="D14" s="130">
        <v>568.1</v>
      </c>
      <c r="E14" s="130">
        <v>-183.70000000000005</v>
      </c>
      <c r="F14" s="131"/>
      <c r="G14" s="130">
        <v>164.8</v>
      </c>
      <c r="H14" s="130">
        <v>282.10000000000002</v>
      </c>
      <c r="I14" s="131">
        <v>-117.30000000000001</v>
      </c>
      <c r="J14" s="131"/>
      <c r="K14" s="130">
        <v>549.20000000000005</v>
      </c>
      <c r="L14" s="130">
        <v>850.2</v>
      </c>
      <c r="M14" s="131">
        <v>-301</v>
      </c>
      <c r="O14" s="222"/>
      <c r="P14" s="222"/>
      <c r="Q14" s="222"/>
      <c r="R14" s="222"/>
      <c r="S14" s="222"/>
      <c r="T14" s="222"/>
      <c r="U14" s="222"/>
      <c r="V14" s="222"/>
      <c r="W14" s="222"/>
      <c r="X14" s="222"/>
      <c r="Y14" s="222"/>
    </row>
    <row r="15" spans="1:25" ht="15" x14ac:dyDescent="0.25">
      <c r="A15" s="211" t="s">
        <v>109</v>
      </c>
      <c r="B15" s="92"/>
      <c r="C15" s="212">
        <v>4848.2</v>
      </c>
      <c r="D15" s="212">
        <v>3353.6</v>
      </c>
      <c r="E15" s="212">
        <v>1494.6</v>
      </c>
      <c r="F15" s="213"/>
      <c r="G15" s="212">
        <v>-1436.3</v>
      </c>
      <c r="H15" s="212">
        <v>-1462.7</v>
      </c>
      <c r="I15" s="213">
        <v>26.400000000000091</v>
      </c>
      <c r="J15" s="213"/>
      <c r="K15" s="212">
        <v>3411.9</v>
      </c>
      <c r="L15" s="212">
        <v>1890.9</v>
      </c>
      <c r="M15" s="213">
        <v>1521</v>
      </c>
      <c r="O15" s="222"/>
      <c r="P15" s="222"/>
      <c r="Q15" s="222"/>
      <c r="R15" s="222"/>
      <c r="S15" s="222"/>
      <c r="T15" s="222"/>
      <c r="U15" s="222"/>
      <c r="V15" s="222"/>
      <c r="W15" s="222"/>
      <c r="X15" s="222"/>
      <c r="Y15" s="222"/>
    </row>
    <row r="16" spans="1:25" ht="15" x14ac:dyDescent="0.25">
      <c r="A16" s="360">
        <v>45444</v>
      </c>
      <c r="B16" s="345"/>
      <c r="C16" s="345"/>
      <c r="D16" s="345"/>
      <c r="E16" s="345"/>
      <c r="F16" s="345"/>
      <c r="G16" s="345"/>
      <c r="H16" s="345"/>
      <c r="I16" s="345"/>
      <c r="J16" s="345"/>
      <c r="K16" s="345"/>
      <c r="L16" s="345"/>
      <c r="M16" s="345"/>
    </row>
    <row r="17" spans="1:25" ht="15" customHeight="1" x14ac:dyDescent="0.25">
      <c r="A17" s="26"/>
      <c r="B17" s="26"/>
      <c r="C17" s="358" t="s">
        <v>95</v>
      </c>
      <c r="D17" s="358"/>
      <c r="E17" s="358"/>
      <c r="F17" s="26"/>
      <c r="G17" s="358" t="s">
        <v>96</v>
      </c>
      <c r="H17" s="358"/>
      <c r="I17" s="358"/>
      <c r="J17" s="26"/>
      <c r="K17" s="359" t="s">
        <v>97</v>
      </c>
      <c r="L17" s="359"/>
      <c r="M17" s="359"/>
    </row>
    <row r="18" spans="1:25" ht="45" x14ac:dyDescent="0.25">
      <c r="A18" s="92"/>
      <c r="B18" s="92"/>
      <c r="C18" s="302" t="s">
        <v>98</v>
      </c>
      <c r="D18" s="302" t="s">
        <v>99</v>
      </c>
      <c r="E18" s="302" t="s">
        <v>100</v>
      </c>
      <c r="F18" s="93"/>
      <c r="G18" s="302" t="s">
        <v>98</v>
      </c>
      <c r="H18" s="302" t="s">
        <v>99</v>
      </c>
      <c r="I18" s="302" t="s">
        <v>101</v>
      </c>
      <c r="J18" s="94"/>
      <c r="K18" s="301" t="s">
        <v>98</v>
      </c>
      <c r="L18" s="301" t="s">
        <v>99</v>
      </c>
      <c r="M18" s="301" t="s">
        <v>102</v>
      </c>
    </row>
    <row r="19" spans="1:25" ht="15" x14ac:dyDescent="0.25">
      <c r="A19" s="27" t="s">
        <v>103</v>
      </c>
      <c r="B19" s="26"/>
      <c r="C19" s="130">
        <v>2400.9</v>
      </c>
      <c r="D19" s="130">
        <v>3864</v>
      </c>
      <c r="E19" s="132">
        <v>-1463.1</v>
      </c>
      <c r="F19" s="132"/>
      <c r="G19" s="130">
        <v>-183.5</v>
      </c>
      <c r="H19" s="130">
        <v>2553</v>
      </c>
      <c r="I19" s="132">
        <v>-2736.5</v>
      </c>
      <c r="J19" s="132"/>
      <c r="K19" s="130">
        <v>2217.4</v>
      </c>
      <c r="L19" s="130">
        <v>6417</v>
      </c>
      <c r="M19" s="132">
        <v>-4199.6000000000004</v>
      </c>
      <c r="O19" s="222"/>
      <c r="P19" s="222"/>
      <c r="Q19" s="222"/>
      <c r="R19" s="222"/>
      <c r="S19" s="222"/>
      <c r="T19" s="222"/>
      <c r="U19" s="222"/>
      <c r="V19" s="222"/>
      <c r="W19" s="222"/>
      <c r="X19" s="222"/>
      <c r="Y19" s="222"/>
    </row>
    <row r="20" spans="1:25" ht="15" x14ac:dyDescent="0.25">
      <c r="A20" s="27" t="s">
        <v>104</v>
      </c>
      <c r="B20" s="26"/>
      <c r="C20" s="130">
        <v>329</v>
      </c>
      <c r="D20" s="130">
        <v>224</v>
      </c>
      <c r="E20" s="132">
        <v>105</v>
      </c>
      <c r="F20" s="132"/>
      <c r="G20" s="130">
        <v>285</v>
      </c>
      <c r="H20" s="130">
        <v>295</v>
      </c>
      <c r="I20" s="132">
        <v>-10</v>
      </c>
      <c r="J20" s="132"/>
      <c r="K20" s="130">
        <v>614</v>
      </c>
      <c r="L20" s="130">
        <v>519</v>
      </c>
      <c r="M20" s="132">
        <v>95</v>
      </c>
      <c r="O20" s="222"/>
      <c r="P20" s="222"/>
      <c r="Q20" s="222"/>
      <c r="R20" s="222"/>
      <c r="S20" s="222"/>
      <c r="T20" s="222"/>
      <c r="U20" s="222"/>
      <c r="V20" s="222"/>
      <c r="W20" s="222"/>
      <c r="X20" s="222"/>
      <c r="Y20" s="222"/>
    </row>
    <row r="21" spans="1:25" ht="15" x14ac:dyDescent="0.25">
      <c r="A21" s="28" t="s">
        <v>105</v>
      </c>
      <c r="B21" s="26"/>
      <c r="C21" s="130">
        <v>2729.9</v>
      </c>
      <c r="D21" s="130">
        <v>4088</v>
      </c>
      <c r="E21" s="132">
        <v>-1358.1</v>
      </c>
      <c r="F21" s="132"/>
      <c r="G21" s="130">
        <v>101.5</v>
      </c>
      <c r="H21" s="130">
        <v>2848</v>
      </c>
      <c r="I21" s="132">
        <v>-2746.5</v>
      </c>
      <c r="J21" s="132"/>
      <c r="K21" s="130">
        <v>2831.4</v>
      </c>
      <c r="L21" s="130">
        <v>6936</v>
      </c>
      <c r="M21" s="132">
        <v>-4104.6000000000004</v>
      </c>
      <c r="O21" s="222"/>
      <c r="P21" s="222"/>
      <c r="Q21" s="222"/>
      <c r="R21" s="222"/>
      <c r="S21" s="222"/>
      <c r="T21" s="222"/>
      <c r="U21" s="222"/>
      <c r="V21" s="222"/>
      <c r="W21" s="222"/>
      <c r="X21" s="222"/>
      <c r="Y21" s="222"/>
    </row>
    <row r="22" spans="1:25" ht="15" x14ac:dyDescent="0.25">
      <c r="A22" s="361" t="s">
        <v>106</v>
      </c>
      <c r="B22" s="361"/>
      <c r="C22" s="130">
        <v>1090.5999999999999</v>
      </c>
      <c r="D22" s="130">
        <v>-209.6</v>
      </c>
      <c r="E22" s="132">
        <v>1300.1999999999998</v>
      </c>
      <c r="F22" s="132"/>
      <c r="G22" s="130">
        <v>1596.8</v>
      </c>
      <c r="H22" s="130">
        <v>211.3</v>
      </c>
      <c r="I22" s="132">
        <v>1385.5</v>
      </c>
      <c r="J22" s="132"/>
      <c r="K22" s="130">
        <v>2687.4</v>
      </c>
      <c r="L22" s="130">
        <v>1.7</v>
      </c>
      <c r="M22" s="132">
        <v>2685.7000000000003</v>
      </c>
      <c r="O22" s="222"/>
      <c r="P22" s="222"/>
      <c r="Q22" s="222"/>
      <c r="R22" s="222"/>
      <c r="S22" s="222"/>
      <c r="T22" s="222"/>
      <c r="U22" s="222"/>
      <c r="V22" s="222"/>
      <c r="W22" s="222"/>
      <c r="X22" s="222"/>
      <c r="Y22" s="222"/>
    </row>
    <row r="23" spans="1:25" ht="15" x14ac:dyDescent="0.25">
      <c r="A23" s="27" t="s">
        <v>107</v>
      </c>
      <c r="B23" s="26"/>
      <c r="C23" s="130">
        <v>106</v>
      </c>
      <c r="D23" s="130">
        <v>-15</v>
      </c>
      <c r="E23" s="132">
        <v>121</v>
      </c>
      <c r="F23" s="132"/>
      <c r="G23" s="130">
        <v>130</v>
      </c>
      <c r="H23" s="130">
        <v>13</v>
      </c>
      <c r="I23" s="132">
        <v>117</v>
      </c>
      <c r="J23" s="132"/>
      <c r="K23" s="130">
        <v>236</v>
      </c>
      <c r="L23" s="130">
        <v>-2</v>
      </c>
      <c r="M23" s="132">
        <v>238</v>
      </c>
      <c r="O23" s="222"/>
      <c r="P23" s="222"/>
      <c r="Q23" s="222"/>
      <c r="R23" s="222"/>
      <c r="S23" s="222"/>
      <c r="T23" s="222"/>
      <c r="U23" s="222"/>
      <c r="V23" s="222"/>
      <c r="W23" s="222"/>
      <c r="X23" s="222"/>
      <c r="Y23" s="222"/>
    </row>
    <row r="24" spans="1:25" ht="15" x14ac:dyDescent="0.25">
      <c r="A24" s="28" t="s">
        <v>108</v>
      </c>
      <c r="B24" s="26"/>
      <c r="C24" s="130">
        <v>1196.5999999999999</v>
      </c>
      <c r="D24" s="130">
        <v>-224.6</v>
      </c>
      <c r="E24" s="132">
        <v>1421.1999999999998</v>
      </c>
      <c r="F24" s="132"/>
      <c r="G24" s="130">
        <v>1726.8</v>
      </c>
      <c r="H24" s="130">
        <v>224.3</v>
      </c>
      <c r="I24" s="132">
        <v>1502.5</v>
      </c>
      <c r="J24" s="132"/>
      <c r="K24" s="130">
        <v>2923.4</v>
      </c>
      <c r="L24" s="130">
        <v>-0.3</v>
      </c>
      <c r="M24" s="132">
        <v>2923.7000000000003</v>
      </c>
      <c r="O24" s="222"/>
      <c r="P24" s="222"/>
      <c r="Q24" s="222"/>
      <c r="R24" s="222"/>
      <c r="S24" s="222"/>
      <c r="T24" s="222"/>
      <c r="U24" s="222"/>
      <c r="V24" s="222"/>
      <c r="W24" s="222"/>
      <c r="X24" s="222"/>
      <c r="Y24" s="222"/>
    </row>
    <row r="25" spans="1:25" ht="15" x14ac:dyDescent="0.25">
      <c r="A25" s="211" t="s">
        <v>109</v>
      </c>
      <c r="B25" s="92"/>
      <c r="C25" s="212">
        <v>3926.5</v>
      </c>
      <c r="D25" s="212">
        <v>3863.4</v>
      </c>
      <c r="E25" s="214">
        <v>63.099999999999909</v>
      </c>
      <c r="F25" s="214"/>
      <c r="G25" s="212">
        <v>1828.3</v>
      </c>
      <c r="H25" s="212">
        <v>3072.3</v>
      </c>
      <c r="I25" s="214">
        <v>-1244.0000000000002</v>
      </c>
      <c r="J25" s="214"/>
      <c r="K25" s="212">
        <v>5754.8</v>
      </c>
      <c r="L25" s="212">
        <v>6935.7</v>
      </c>
      <c r="M25" s="214">
        <v>-1180.8999999999996</v>
      </c>
      <c r="O25" s="222"/>
      <c r="P25" s="222"/>
      <c r="Q25" s="222"/>
      <c r="R25" s="222"/>
      <c r="S25" s="222"/>
      <c r="T25" s="222"/>
      <c r="U25" s="222"/>
      <c r="V25" s="222"/>
      <c r="W25" s="222"/>
      <c r="X25" s="222"/>
      <c r="Y25" s="222"/>
    </row>
    <row r="26" spans="1:25" ht="15" x14ac:dyDescent="0.25">
      <c r="A26" s="25" t="s">
        <v>237</v>
      </c>
      <c r="B26" s="25"/>
      <c r="C26" s="25"/>
      <c r="D26" s="25"/>
      <c r="E26" s="25"/>
      <c r="F26" s="25"/>
      <c r="G26" s="25"/>
      <c r="H26" s="25"/>
      <c r="I26" s="25"/>
      <c r="J26" s="25"/>
      <c r="K26" s="25"/>
      <c r="L26" s="25"/>
      <c r="M26" s="25"/>
    </row>
    <row r="27" spans="1:25" s="33" customFormat="1" ht="15" customHeight="1" x14ac:dyDescent="0.25">
      <c r="A27" s="90" t="s">
        <v>158</v>
      </c>
      <c r="B27" s="91"/>
      <c r="C27" s="91"/>
      <c r="D27" s="91"/>
      <c r="E27" s="91"/>
      <c r="F27" s="91"/>
      <c r="G27" s="91"/>
      <c r="H27" s="91"/>
      <c r="I27" s="91"/>
      <c r="J27" s="91"/>
      <c r="K27" s="91"/>
      <c r="L27" s="91"/>
      <c r="M27" s="91"/>
    </row>
    <row r="28" spans="1:25" ht="15" x14ac:dyDescent="0.25">
      <c r="A28" s="348" t="s">
        <v>236</v>
      </c>
      <c r="B28" s="348"/>
      <c r="C28" s="348"/>
      <c r="D28" s="348"/>
      <c r="E28" s="348"/>
      <c r="F28" s="348"/>
      <c r="G28" s="348"/>
      <c r="H28" s="348"/>
      <c r="I28" s="348"/>
      <c r="J28" s="348"/>
      <c r="K28" s="348"/>
      <c r="L28" s="348"/>
      <c r="M28" s="348"/>
    </row>
    <row r="29" spans="1:25" ht="15" x14ac:dyDescent="0.25">
      <c r="A29" s="223"/>
      <c r="B29" s="223"/>
      <c r="C29" s="223"/>
      <c r="D29" s="223"/>
      <c r="E29" s="223"/>
      <c r="F29" s="223"/>
      <c r="G29" s="223"/>
      <c r="H29" s="223"/>
      <c r="I29" s="223"/>
      <c r="J29" s="223"/>
      <c r="K29" s="223"/>
      <c r="L29" s="223"/>
      <c r="M29" s="223"/>
    </row>
  </sheetData>
  <mergeCells count="14">
    <mergeCell ref="A1:M1"/>
    <mergeCell ref="A28:M28"/>
    <mergeCell ref="A2:M2"/>
    <mergeCell ref="A3:M3"/>
    <mergeCell ref="A4:M4"/>
    <mergeCell ref="C5:E5"/>
    <mergeCell ref="G5:I5"/>
    <mergeCell ref="K5:M5"/>
    <mergeCell ref="A16:M16"/>
    <mergeCell ref="C17:E17"/>
    <mergeCell ref="G17:I17"/>
    <mergeCell ref="K17:M17"/>
    <mergeCell ref="A12:B12"/>
    <mergeCell ref="A22:B22"/>
  </mergeCells>
  <pageMargins left="0.7" right="0.7" top="0.75" bottom="0.75" header="0.3" footer="0.3"/>
  <pageSetup paperSize="9" scale="51" orientation="portrait" horizontalDpi="204" verticalDpi="1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8"/>
  <dimension ref="A1:J29"/>
  <sheetViews>
    <sheetView view="pageBreakPreview" zoomScale="60" zoomScaleNormal="100" workbookViewId="0">
      <selection activeCell="E46" sqref="E46"/>
    </sheetView>
  </sheetViews>
  <sheetFormatPr defaultColWidth="41.375" defaultRowHeight="14.25" x14ac:dyDescent="0.2"/>
  <cols>
    <col min="1" max="1" width="54.75" style="323" customWidth="1"/>
    <col min="2" max="2" width="26.625" style="323" customWidth="1"/>
    <col min="3" max="3" width="14.375" style="323" bestFit="1" customWidth="1"/>
    <col min="4" max="4" width="14.125" style="323" bestFit="1" customWidth="1"/>
    <col min="5" max="5" width="31.5" style="323" customWidth="1"/>
    <col min="6" max="6" width="18.5" style="323" bestFit="1" customWidth="1"/>
    <col min="7" max="7" width="16.875" style="323" customWidth="1"/>
    <col min="8" max="8" width="13.625" style="323" bestFit="1" customWidth="1"/>
    <col min="9" max="9" width="5.125" style="323" customWidth="1"/>
    <col min="10" max="10" width="15.5" style="323" customWidth="1"/>
    <col min="11" max="16384" width="41.375" style="323"/>
  </cols>
  <sheetData>
    <row r="1" spans="1:10" ht="15" x14ac:dyDescent="0.2">
      <c r="A1" s="364" t="s">
        <v>195</v>
      </c>
      <c r="B1" s="364"/>
      <c r="C1" s="364"/>
      <c r="D1" s="364"/>
      <c r="E1" s="364"/>
      <c r="F1" s="364"/>
      <c r="G1" s="364"/>
      <c r="H1" s="364"/>
      <c r="I1" s="364"/>
      <c r="J1" s="364"/>
    </row>
    <row r="2" spans="1:10" ht="15" x14ac:dyDescent="0.2">
      <c r="A2" s="365" t="s">
        <v>214</v>
      </c>
      <c r="B2" s="366"/>
      <c r="C2" s="366"/>
      <c r="D2" s="366"/>
      <c r="E2" s="366"/>
      <c r="F2" s="366"/>
      <c r="G2" s="366"/>
      <c r="H2" s="366"/>
      <c r="I2" s="366"/>
      <c r="J2" s="366"/>
    </row>
    <row r="3" spans="1:10" ht="15" x14ac:dyDescent="0.2">
      <c r="A3" s="367" t="s">
        <v>215</v>
      </c>
      <c r="B3" s="367"/>
      <c r="C3" s="367"/>
      <c r="D3" s="367"/>
      <c r="E3" s="367"/>
      <c r="F3" s="367"/>
      <c r="G3" s="367"/>
      <c r="H3" s="367"/>
      <c r="I3" s="367"/>
      <c r="J3" s="367"/>
    </row>
    <row r="4" spans="1:10" ht="15" x14ac:dyDescent="0.25">
      <c r="A4" s="324"/>
      <c r="B4" s="362" t="s">
        <v>23</v>
      </c>
      <c r="C4" s="362"/>
      <c r="D4" s="362"/>
      <c r="E4" s="324"/>
      <c r="F4" s="362" t="s">
        <v>110</v>
      </c>
      <c r="G4" s="362"/>
      <c r="H4" s="362"/>
      <c r="I4" s="324"/>
      <c r="J4" s="324"/>
    </row>
    <row r="5" spans="1:10" ht="33" customHeight="1" thickBot="1" x14ac:dyDescent="0.3">
      <c r="A5" s="325"/>
      <c r="B5" s="96" t="s">
        <v>115</v>
      </c>
      <c r="C5" s="97" t="s">
        <v>116</v>
      </c>
      <c r="D5" s="97" t="s">
        <v>117</v>
      </c>
      <c r="E5" s="97"/>
      <c r="F5" s="97" t="s">
        <v>115</v>
      </c>
      <c r="G5" s="97" t="s">
        <v>120</v>
      </c>
      <c r="H5" s="97" t="s">
        <v>118</v>
      </c>
      <c r="I5" s="326"/>
      <c r="J5" s="97" t="s">
        <v>119</v>
      </c>
    </row>
    <row r="6" spans="1:10" ht="15.75" thickTop="1" x14ac:dyDescent="0.25">
      <c r="A6" s="75" t="s">
        <v>20</v>
      </c>
      <c r="B6" s="133">
        <v>1666704</v>
      </c>
      <c r="C6" s="133">
        <v>51895</v>
      </c>
      <c r="D6" s="134">
        <v>6.2272605093645907</v>
      </c>
      <c r="E6" s="327" t="s">
        <v>37</v>
      </c>
      <c r="F6" s="133">
        <v>1636005.7</v>
      </c>
      <c r="G6" s="133">
        <v>-32399.8</v>
      </c>
      <c r="H6" s="134">
        <v>-3.9608419457218278</v>
      </c>
      <c r="I6" s="328"/>
      <c r="J6" s="123">
        <v>2.266418563642763</v>
      </c>
    </row>
    <row r="7" spans="1:10" ht="15" x14ac:dyDescent="0.25">
      <c r="A7" s="75" t="s">
        <v>111</v>
      </c>
      <c r="B7" s="133">
        <v>37304.199999999997</v>
      </c>
      <c r="C7" s="133">
        <v>740.1</v>
      </c>
      <c r="D7" s="134">
        <v>3.9679178215857736</v>
      </c>
      <c r="E7" s="327" t="s">
        <v>38</v>
      </c>
      <c r="F7" s="133">
        <v>22451.3</v>
      </c>
      <c r="G7" s="133">
        <v>-343.9</v>
      </c>
      <c r="H7" s="134">
        <v>-3.0635197070993661</v>
      </c>
      <c r="I7" s="329"/>
      <c r="J7" s="123">
        <v>0.9043981144864075</v>
      </c>
    </row>
    <row r="8" spans="1:10" ht="15" x14ac:dyDescent="0.25">
      <c r="A8" s="75" t="s">
        <v>112</v>
      </c>
      <c r="B8" s="133">
        <v>339713.5</v>
      </c>
      <c r="C8" s="133">
        <v>7515.3</v>
      </c>
      <c r="D8" s="134">
        <v>4.4244929918887532</v>
      </c>
      <c r="E8" s="327" t="s">
        <v>121</v>
      </c>
      <c r="F8" s="133">
        <v>10212</v>
      </c>
      <c r="G8" s="133">
        <v>-88</v>
      </c>
      <c r="H8" s="134">
        <v>-1.7234625930278105</v>
      </c>
      <c r="I8" s="329"/>
      <c r="J8" s="123">
        <v>2.7010303988609428</v>
      </c>
    </row>
    <row r="9" spans="1:10" ht="15" x14ac:dyDescent="0.25">
      <c r="A9" s="75" t="s">
        <v>113</v>
      </c>
      <c r="B9" s="133">
        <v>384048</v>
      </c>
      <c r="C9" s="133">
        <v>7992.4</v>
      </c>
      <c r="D9" s="134">
        <v>4.1621880598258549</v>
      </c>
      <c r="E9" s="327" t="s">
        <v>113</v>
      </c>
      <c r="F9" s="133">
        <v>127251.6</v>
      </c>
      <c r="G9" s="133">
        <v>-2877.1</v>
      </c>
      <c r="H9" s="134">
        <v>-4.5219077795485472</v>
      </c>
      <c r="I9" s="329"/>
      <c r="J9" s="123">
        <v>-0.35971971972269223</v>
      </c>
    </row>
    <row r="10" spans="1:10" ht="16.5" x14ac:dyDescent="0.25">
      <c r="A10" s="75" t="s">
        <v>180</v>
      </c>
      <c r="B10" s="133">
        <v>17530</v>
      </c>
      <c r="C10" s="133">
        <v>368</v>
      </c>
      <c r="D10" s="134">
        <v>4.1985168282943528</v>
      </c>
      <c r="E10" s="327" t="s">
        <v>246</v>
      </c>
      <c r="F10" s="133">
        <v>58287</v>
      </c>
      <c r="G10" s="133">
        <v>-1406</v>
      </c>
      <c r="H10" s="134">
        <v>-4.8244033832587023</v>
      </c>
      <c r="I10" s="329"/>
      <c r="J10" s="123">
        <v>-0.62588655496434953</v>
      </c>
    </row>
    <row r="11" spans="1:10" ht="15" x14ac:dyDescent="0.25">
      <c r="A11" s="169" t="s">
        <v>114</v>
      </c>
      <c r="B11" s="135">
        <v>2445299.7000000002</v>
      </c>
      <c r="C11" s="135">
        <v>68510.8</v>
      </c>
      <c r="D11" s="136">
        <v>5.6034685646098916</v>
      </c>
      <c r="E11" s="330" t="s">
        <v>122</v>
      </c>
      <c r="F11" s="135">
        <v>1854207.6</v>
      </c>
      <c r="G11" s="135">
        <v>-37114.800000000003</v>
      </c>
      <c r="H11" s="136">
        <v>-4.0033057787056858</v>
      </c>
      <c r="I11" s="331"/>
      <c r="J11" s="137">
        <v>1.6001627859042058</v>
      </c>
    </row>
    <row r="12" spans="1:10" ht="15" x14ac:dyDescent="0.25">
      <c r="A12" s="332"/>
      <c r="B12" s="332"/>
      <c r="C12" s="332"/>
      <c r="D12" s="332"/>
      <c r="E12" s="332"/>
      <c r="F12" s="332"/>
      <c r="G12" s="332"/>
      <c r="H12" s="332"/>
      <c r="I12" s="332"/>
      <c r="J12" s="332"/>
    </row>
    <row r="13" spans="1:10" ht="34.9" customHeight="1" x14ac:dyDescent="0.25">
      <c r="A13" s="333" t="s">
        <v>247</v>
      </c>
      <c r="B13" s="135">
        <v>2445299.7000000002</v>
      </c>
      <c r="C13" s="135">
        <v>31396</v>
      </c>
      <c r="D13" s="215">
        <v>2.57</v>
      </c>
      <c r="E13" s="333"/>
      <c r="F13" s="333"/>
      <c r="G13" s="333"/>
      <c r="H13" s="333"/>
      <c r="I13" s="333"/>
      <c r="J13" s="333"/>
    </row>
    <row r="14" spans="1:10" ht="15" x14ac:dyDescent="0.25">
      <c r="A14" s="362"/>
      <c r="B14" s="362"/>
      <c r="C14" s="362"/>
      <c r="D14" s="362"/>
      <c r="E14" s="362"/>
      <c r="F14" s="362"/>
      <c r="G14" s="362"/>
      <c r="H14" s="362"/>
      <c r="I14" s="362"/>
      <c r="J14" s="362"/>
    </row>
    <row r="15" spans="1:10" ht="15" x14ac:dyDescent="0.2">
      <c r="A15" s="367" t="s">
        <v>190</v>
      </c>
      <c r="B15" s="367"/>
      <c r="C15" s="367"/>
      <c r="D15" s="367"/>
      <c r="E15" s="367"/>
      <c r="F15" s="367"/>
      <c r="G15" s="367"/>
      <c r="H15" s="367"/>
      <c r="I15" s="367"/>
      <c r="J15" s="367"/>
    </row>
    <row r="16" spans="1:10" ht="15" x14ac:dyDescent="0.25">
      <c r="A16" s="324"/>
      <c r="B16" s="363" t="str">
        <f>B4</f>
        <v>Assets</v>
      </c>
      <c r="C16" s="362"/>
      <c r="D16" s="362"/>
      <c r="E16" s="324"/>
      <c r="F16" s="362" t="str">
        <f>F4</f>
        <v>Liabilities</v>
      </c>
      <c r="G16" s="362"/>
      <c r="H16" s="362"/>
      <c r="I16" s="324"/>
      <c r="J16" s="324"/>
    </row>
    <row r="17" spans="1:10" ht="33" customHeight="1" thickBot="1" x14ac:dyDescent="0.3">
      <c r="A17" s="325"/>
      <c r="B17" s="96" t="s">
        <v>115</v>
      </c>
      <c r="C17" s="97" t="s">
        <v>116</v>
      </c>
      <c r="D17" s="97" t="s">
        <v>117</v>
      </c>
      <c r="E17" s="97"/>
      <c r="F17" s="97" t="s">
        <v>115</v>
      </c>
      <c r="G17" s="97" t="s">
        <v>120</v>
      </c>
      <c r="H17" s="97" t="s">
        <v>118</v>
      </c>
      <c r="I17" s="326"/>
      <c r="J17" s="97" t="s">
        <v>119</v>
      </c>
    </row>
    <row r="18" spans="1:10" ht="15.75" thickTop="1" x14ac:dyDescent="0.25">
      <c r="A18" s="75" t="s">
        <v>20</v>
      </c>
      <c r="B18" s="133">
        <v>1524060.9</v>
      </c>
      <c r="C18" s="133">
        <v>49032.3</v>
      </c>
      <c r="D18" s="334">
        <v>6.4344279155773894</v>
      </c>
      <c r="E18" s="327" t="s">
        <v>37</v>
      </c>
      <c r="F18" s="133">
        <v>1493970.3</v>
      </c>
      <c r="G18" s="133">
        <v>-31359.1</v>
      </c>
      <c r="H18" s="334">
        <v>-4.1980888107347241</v>
      </c>
      <c r="I18" s="329"/>
      <c r="J18" s="334">
        <v>2.2363391048426653</v>
      </c>
    </row>
    <row r="19" spans="1:10" ht="15" x14ac:dyDescent="0.25">
      <c r="A19" s="75" t="s">
        <v>111</v>
      </c>
      <c r="B19" s="133">
        <v>30836.1</v>
      </c>
      <c r="C19" s="133">
        <v>612.4</v>
      </c>
      <c r="D19" s="334">
        <v>3.971967920716303</v>
      </c>
      <c r="E19" s="327" t="s">
        <v>38</v>
      </c>
      <c r="F19" s="133">
        <v>24911.3</v>
      </c>
      <c r="G19" s="133">
        <v>-393.1</v>
      </c>
      <c r="H19" s="334">
        <v>-3.1559974790556895</v>
      </c>
      <c r="I19" s="329"/>
      <c r="J19" s="334">
        <v>0.8159704416606135</v>
      </c>
    </row>
    <row r="20" spans="1:10" ht="15" x14ac:dyDescent="0.25">
      <c r="A20" s="75" t="s">
        <v>112</v>
      </c>
      <c r="B20" s="133">
        <v>352424.2</v>
      </c>
      <c r="C20" s="133">
        <v>7922.8</v>
      </c>
      <c r="D20" s="334">
        <v>4.4961725102873187</v>
      </c>
      <c r="E20" s="327" t="s">
        <v>121</v>
      </c>
      <c r="F20" s="133">
        <v>20606</v>
      </c>
      <c r="G20" s="133">
        <v>-83</v>
      </c>
      <c r="H20" s="334">
        <v>-0.80559060467824906</v>
      </c>
      <c r="I20" s="329"/>
      <c r="J20" s="334">
        <v>3.6905819056090694</v>
      </c>
    </row>
    <row r="21" spans="1:10" ht="15" x14ac:dyDescent="0.25">
      <c r="A21" s="75" t="s">
        <v>113</v>
      </c>
      <c r="B21" s="133">
        <v>358413.5</v>
      </c>
      <c r="C21" s="133">
        <v>7155.4000000000005</v>
      </c>
      <c r="D21" s="334">
        <v>3.9928183508712705</v>
      </c>
      <c r="E21" s="327" t="s">
        <v>113</v>
      </c>
      <c r="F21" s="133">
        <v>114190.5</v>
      </c>
      <c r="G21" s="133">
        <v>-2580.6999999999998</v>
      </c>
      <c r="H21" s="334">
        <v>-4.5199907172663218</v>
      </c>
      <c r="I21" s="329"/>
      <c r="J21" s="334">
        <v>-0.52717236639505138</v>
      </c>
    </row>
    <row r="22" spans="1:10" ht="16.5" x14ac:dyDescent="0.25">
      <c r="A22" s="75" t="s">
        <v>180</v>
      </c>
      <c r="B22" s="133">
        <v>16641</v>
      </c>
      <c r="C22" s="133">
        <v>376</v>
      </c>
      <c r="D22" s="334">
        <v>4.5189591971636318</v>
      </c>
      <c r="E22" s="327" t="s">
        <v>246</v>
      </c>
      <c r="F22" s="133">
        <v>32332</v>
      </c>
      <c r="G22" s="133">
        <v>-808</v>
      </c>
      <c r="H22" s="334">
        <v>-4.9981442533712723</v>
      </c>
      <c r="I22" s="329"/>
      <c r="J22" s="334">
        <v>-0.47918505620764051</v>
      </c>
    </row>
    <row r="23" spans="1:10" ht="15" x14ac:dyDescent="0.25">
      <c r="A23" s="170" t="s">
        <v>114</v>
      </c>
      <c r="B23" s="335">
        <v>2282375.7000000002</v>
      </c>
      <c r="C23" s="335">
        <v>65098.9</v>
      </c>
      <c r="D23" s="336">
        <v>5.7044859003712665</v>
      </c>
      <c r="E23" s="330" t="s">
        <v>122</v>
      </c>
      <c r="F23" s="335">
        <v>1686010.1</v>
      </c>
      <c r="G23" s="335">
        <v>-35223.9</v>
      </c>
      <c r="H23" s="336">
        <v>-4.1783735459235976</v>
      </c>
      <c r="I23" s="331"/>
      <c r="J23" s="336">
        <v>1.5261123544476689</v>
      </c>
    </row>
    <row r="24" spans="1:10" ht="15" x14ac:dyDescent="0.25">
      <c r="A24" s="337"/>
      <c r="B24" s="337"/>
      <c r="C24" s="337"/>
      <c r="D24" s="338"/>
      <c r="E24" s="337"/>
      <c r="F24" s="337"/>
      <c r="G24" s="337"/>
      <c r="H24" s="337"/>
      <c r="I24" s="337"/>
      <c r="J24" s="337"/>
    </row>
    <row r="25" spans="1:10" ht="34.15" customHeight="1" x14ac:dyDescent="0.25">
      <c r="A25" s="339" t="s">
        <v>247</v>
      </c>
      <c r="B25" s="135">
        <v>2282375.7000000002</v>
      </c>
      <c r="C25" s="135">
        <v>29875</v>
      </c>
      <c r="D25" s="136">
        <v>2.62</v>
      </c>
      <c r="E25" s="333"/>
      <c r="F25" s="333"/>
      <c r="G25" s="333"/>
      <c r="H25" s="333"/>
      <c r="I25" s="333"/>
      <c r="J25" s="333"/>
    </row>
    <row r="26" spans="1:10" ht="15" x14ac:dyDescent="0.25">
      <c r="A26" s="332"/>
      <c r="B26" s="332"/>
      <c r="C26" s="332"/>
      <c r="D26" s="332"/>
      <c r="E26" s="332"/>
      <c r="F26" s="332"/>
      <c r="G26" s="332"/>
      <c r="H26" s="332"/>
      <c r="I26" s="332"/>
      <c r="J26" s="332"/>
    </row>
    <row r="27" spans="1:10" ht="15" x14ac:dyDescent="0.25">
      <c r="A27" s="340" t="s">
        <v>248</v>
      </c>
      <c r="B27" s="337"/>
      <c r="C27" s="337"/>
      <c r="D27" s="337"/>
      <c r="E27" s="337"/>
      <c r="F27" s="337"/>
      <c r="G27" s="341"/>
      <c r="H27" s="337"/>
      <c r="I27" s="337"/>
      <c r="J27" s="337"/>
    </row>
    <row r="28" spans="1:10" ht="15" x14ac:dyDescent="0.25">
      <c r="A28" s="340" t="s">
        <v>249</v>
      </c>
      <c r="B28" s="337"/>
      <c r="C28" s="337"/>
      <c r="D28" s="337"/>
      <c r="E28" s="337"/>
      <c r="F28" s="337"/>
      <c r="G28" s="341"/>
      <c r="H28" s="337"/>
      <c r="I28" s="337"/>
      <c r="J28" s="337"/>
    </row>
    <row r="29" spans="1:10" ht="15" x14ac:dyDescent="0.25">
      <c r="A29" s="340" t="s">
        <v>250</v>
      </c>
      <c r="B29" s="332"/>
      <c r="C29" s="332"/>
      <c r="D29" s="332"/>
      <c r="E29" s="332"/>
      <c r="F29" s="332"/>
      <c r="G29" s="332"/>
      <c r="H29" s="332"/>
      <c r="I29" s="332"/>
      <c r="J29" s="332"/>
    </row>
  </sheetData>
  <mergeCells count="9">
    <mergeCell ref="A14:J14"/>
    <mergeCell ref="B16:D16"/>
    <mergeCell ref="F16:H16"/>
    <mergeCell ref="A1:J1"/>
    <mergeCell ref="B4:D4"/>
    <mergeCell ref="F4:H4"/>
    <mergeCell ref="A2:J2"/>
    <mergeCell ref="A3:J3"/>
    <mergeCell ref="A15:J15"/>
  </mergeCells>
  <pageMargins left="0.7" right="0.7" top="0.75" bottom="0.75" header="0.3" footer="0.3"/>
  <pageSetup paperSize="9" scale="38" orientation="portrait" horizontalDpi="204" verticalDpi="1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9"/>
  <dimension ref="A1:S31"/>
  <sheetViews>
    <sheetView view="pageBreakPreview" zoomScale="60" zoomScaleNormal="115" workbookViewId="0">
      <selection activeCell="E27" sqref="E27"/>
    </sheetView>
  </sheetViews>
  <sheetFormatPr defaultColWidth="9" defaultRowHeight="13.5" x14ac:dyDescent="0.25"/>
  <cols>
    <col min="1" max="1" width="16.125" style="7" customWidth="1"/>
    <col min="2" max="4" width="9" style="7"/>
    <col min="5" max="5" width="10.625" style="7" bestFit="1" customWidth="1"/>
    <col min="6" max="6" width="9" style="7"/>
    <col min="7" max="7" width="11.5" style="7" customWidth="1"/>
    <col min="8" max="8" width="9" style="7"/>
    <col min="9" max="9" width="15.875" style="7" customWidth="1"/>
    <col min="10" max="16384" width="9" style="7"/>
  </cols>
  <sheetData>
    <row r="1" spans="1:19" ht="15" x14ac:dyDescent="0.25">
      <c r="A1" s="368" t="s">
        <v>62</v>
      </c>
      <c r="B1" s="368"/>
      <c r="C1" s="368"/>
      <c r="D1" s="368"/>
      <c r="E1" s="368"/>
      <c r="F1" s="368"/>
      <c r="G1" s="368"/>
      <c r="H1" s="368"/>
      <c r="I1" s="368"/>
    </row>
    <row r="2" spans="1:19" ht="16.5" x14ac:dyDescent="0.25">
      <c r="A2" s="368" t="s">
        <v>226</v>
      </c>
      <c r="B2" s="368"/>
      <c r="C2" s="368"/>
      <c r="D2" s="368"/>
      <c r="E2" s="368"/>
      <c r="F2" s="368"/>
      <c r="G2" s="368"/>
      <c r="H2" s="368"/>
      <c r="I2" s="368"/>
    </row>
    <row r="3" spans="1:19" ht="15" x14ac:dyDescent="0.25">
      <c r="A3" s="369" t="s">
        <v>123</v>
      </c>
      <c r="B3" s="369"/>
      <c r="C3" s="369"/>
      <c r="D3" s="369"/>
      <c r="E3" s="369"/>
      <c r="F3" s="369"/>
      <c r="G3" s="369"/>
      <c r="H3" s="369"/>
      <c r="I3" s="369"/>
    </row>
    <row r="4" spans="1:19" ht="30" x14ac:dyDescent="0.25">
      <c r="A4" s="34"/>
      <c r="B4" s="216" t="s">
        <v>124</v>
      </c>
      <c r="C4" s="217" t="s">
        <v>14</v>
      </c>
      <c r="D4" s="217" t="s">
        <v>15</v>
      </c>
      <c r="E4" s="218" t="s">
        <v>16</v>
      </c>
      <c r="F4" s="217" t="s">
        <v>17</v>
      </c>
      <c r="G4" s="219" t="s">
        <v>59</v>
      </c>
      <c r="H4" s="220" t="s">
        <v>60</v>
      </c>
      <c r="I4" s="221" t="s">
        <v>77</v>
      </c>
    </row>
    <row r="5" spans="1:19" ht="15" x14ac:dyDescent="0.25">
      <c r="A5" s="36" t="s">
        <v>159</v>
      </c>
      <c r="B5" s="138" t="s">
        <v>6</v>
      </c>
      <c r="C5" s="139">
        <v>1.2252482290560986</v>
      </c>
      <c r="D5" s="139">
        <v>1.3243571911678971</v>
      </c>
      <c r="E5" s="139">
        <v>1.4800421578100267</v>
      </c>
      <c r="F5" s="139">
        <v>2.1804065450348697</v>
      </c>
      <c r="G5" s="139">
        <v>1.5230525372722887</v>
      </c>
      <c r="H5" s="139">
        <v>2.8458717215129248</v>
      </c>
      <c r="I5" s="139">
        <v>1.4816084250819275</v>
      </c>
    </row>
    <row r="6" spans="1:19" ht="15" x14ac:dyDescent="0.25">
      <c r="A6" s="34"/>
      <c r="B6" s="138" t="s">
        <v>7</v>
      </c>
      <c r="C6" s="139">
        <v>1.0083946828757322</v>
      </c>
      <c r="D6" s="139">
        <v>1.22257375392406</v>
      </c>
      <c r="E6" s="139">
        <v>1.5045767357290054</v>
      </c>
      <c r="F6" s="139">
        <v>2.0276971575152913</v>
      </c>
      <c r="G6" s="139">
        <v>1.4637710035199574</v>
      </c>
      <c r="H6" s="139">
        <v>2.7417035491072679</v>
      </c>
      <c r="I6" s="139">
        <v>1.3657584183508031</v>
      </c>
    </row>
    <row r="7" spans="1:19" ht="15" x14ac:dyDescent="0.25">
      <c r="A7" s="34"/>
      <c r="B7" s="138" t="s">
        <v>8</v>
      </c>
      <c r="C7" s="139">
        <v>0.96374897512551871</v>
      </c>
      <c r="D7" s="139">
        <v>1.2177089289531713</v>
      </c>
      <c r="E7" s="139">
        <v>1.2707416805096656</v>
      </c>
      <c r="F7" s="139">
        <v>2.0624535585479458</v>
      </c>
      <c r="G7" s="139">
        <v>1.3780451588799372</v>
      </c>
      <c r="H7" s="139">
        <v>2.6818747591001824</v>
      </c>
      <c r="I7" s="139">
        <v>1.3122498019193298</v>
      </c>
    </row>
    <row r="8" spans="1:19" ht="15" x14ac:dyDescent="0.25">
      <c r="A8" s="34"/>
      <c r="B8" s="138" t="s">
        <v>216</v>
      </c>
      <c r="C8" s="139">
        <v>0.91018873496422004</v>
      </c>
      <c r="D8" s="139">
        <v>1.2799724877679992</v>
      </c>
      <c r="E8" s="139">
        <v>1.1183844891079588</v>
      </c>
      <c r="F8" s="139">
        <v>1.4799918414376245</v>
      </c>
      <c r="G8" s="139">
        <v>1.2663881775410715</v>
      </c>
      <c r="H8" s="139">
        <v>2.6728606710875091</v>
      </c>
      <c r="I8" s="139">
        <v>1.186135666111459</v>
      </c>
    </row>
    <row r="9" spans="1:19" ht="15" x14ac:dyDescent="0.25">
      <c r="A9" s="34"/>
      <c r="B9" s="249">
        <v>45809</v>
      </c>
      <c r="C9" s="139">
        <v>0.81993565186234108</v>
      </c>
      <c r="D9" s="139">
        <v>1.1094515017286157</v>
      </c>
      <c r="E9" s="139">
        <v>1.0616892504960465</v>
      </c>
      <c r="F9" s="139">
        <v>1.4142424617999612</v>
      </c>
      <c r="G9" s="139">
        <v>1.2405345647367287</v>
      </c>
      <c r="H9" s="139">
        <v>2.8719422899604057</v>
      </c>
      <c r="I9" s="139">
        <v>1.0916135918949736</v>
      </c>
    </row>
    <row r="10" spans="1:19" ht="15" x14ac:dyDescent="0.25">
      <c r="A10" s="34"/>
      <c r="B10" s="138"/>
      <c r="C10" s="139"/>
      <c r="D10" s="139"/>
      <c r="E10" s="139"/>
      <c r="F10" s="139"/>
      <c r="G10" s="139"/>
      <c r="H10" s="139"/>
      <c r="I10" s="139"/>
    </row>
    <row r="11" spans="1:19" ht="15" x14ac:dyDescent="0.25">
      <c r="A11" s="36" t="s">
        <v>160</v>
      </c>
      <c r="B11" s="138" t="s">
        <v>6</v>
      </c>
      <c r="C11" s="140">
        <v>46.843665258245572</v>
      </c>
      <c r="D11" s="140">
        <v>54.217620900500272</v>
      </c>
      <c r="E11" s="140">
        <v>53.953488372093027</v>
      </c>
      <c r="F11" s="140">
        <v>65.370317414927086</v>
      </c>
      <c r="G11" s="140">
        <v>58.285714285714285</v>
      </c>
      <c r="H11" s="140">
        <v>73.466731739059696</v>
      </c>
      <c r="I11" s="140">
        <v>54.710118506634984</v>
      </c>
    </row>
    <row r="12" spans="1:19" ht="15" x14ac:dyDescent="0.25">
      <c r="A12" s="34"/>
      <c r="B12" s="138" t="s">
        <v>7</v>
      </c>
      <c r="C12" s="140">
        <v>37.495199956113886</v>
      </c>
      <c r="D12" s="140">
        <v>44.486607142857146</v>
      </c>
      <c r="E12" s="140">
        <v>45.163886450102432</v>
      </c>
      <c r="F12" s="140">
        <v>55.755562422744134</v>
      </c>
      <c r="G12" s="140">
        <v>50.886590321388994</v>
      </c>
      <c r="H12" s="140">
        <v>59.763385778753509</v>
      </c>
      <c r="I12" s="140">
        <v>45.57148426912714</v>
      </c>
    </row>
    <row r="13" spans="1:19" ht="15" x14ac:dyDescent="0.25">
      <c r="A13" s="34"/>
      <c r="B13" s="138" t="s">
        <v>8</v>
      </c>
      <c r="C13" s="140">
        <v>32.552648975351779</v>
      </c>
      <c r="D13" s="140">
        <v>38.494995790852123</v>
      </c>
      <c r="E13" s="140">
        <v>37.67929634641407</v>
      </c>
      <c r="F13" s="140">
        <v>49.55829289535896</v>
      </c>
      <c r="G13" s="140">
        <v>43.472348141432455</v>
      </c>
      <c r="H13" s="140">
        <v>61.198879551820731</v>
      </c>
      <c r="I13" s="140">
        <v>39.645842729951994</v>
      </c>
      <c r="K13" s="173"/>
      <c r="L13" s="173"/>
      <c r="M13" s="173"/>
      <c r="N13" s="173"/>
      <c r="O13" s="173"/>
      <c r="P13" s="173"/>
      <c r="Q13" s="173"/>
      <c r="R13" s="173"/>
      <c r="S13" s="173"/>
    </row>
    <row r="14" spans="1:19" ht="15" x14ac:dyDescent="0.25">
      <c r="A14" s="34"/>
      <c r="B14" s="171" t="s">
        <v>216</v>
      </c>
      <c r="C14" s="172">
        <v>29.877098840228495</v>
      </c>
      <c r="D14" s="172">
        <v>41.015482695810562</v>
      </c>
      <c r="E14" s="172">
        <v>35.473133618640041</v>
      </c>
      <c r="F14" s="172">
        <v>46.889879827677419</v>
      </c>
      <c r="G14" s="172">
        <v>44.129854728728134</v>
      </c>
      <c r="H14" s="172">
        <v>64.579234972677597</v>
      </c>
      <c r="I14" s="172">
        <v>38.305053234342658</v>
      </c>
      <c r="K14" s="173"/>
      <c r="L14" s="173"/>
      <c r="M14" s="173"/>
      <c r="N14" s="173"/>
      <c r="O14" s="173"/>
      <c r="P14" s="173"/>
      <c r="Q14" s="173"/>
      <c r="R14" s="173"/>
      <c r="S14" s="173"/>
    </row>
    <row r="15" spans="1:19" ht="15" x14ac:dyDescent="0.25">
      <c r="A15" s="209"/>
      <c r="B15" s="250">
        <v>45809</v>
      </c>
      <c r="C15" s="210">
        <v>29.381760619118815</v>
      </c>
      <c r="D15" s="210">
        <v>33.80304903172641</v>
      </c>
      <c r="E15" s="210">
        <v>36.281859070464769</v>
      </c>
      <c r="F15" s="210">
        <v>47.410595043775039</v>
      </c>
      <c r="G15" s="210">
        <v>45.169563978341408</v>
      </c>
      <c r="H15" s="210">
        <v>62.662721893491124</v>
      </c>
      <c r="I15" s="210">
        <v>36.546708976393091</v>
      </c>
      <c r="K15" s="173"/>
      <c r="L15" s="173"/>
      <c r="M15" s="173"/>
      <c r="N15" s="173"/>
      <c r="O15" s="173"/>
      <c r="P15" s="173"/>
      <c r="Q15" s="173"/>
      <c r="R15" s="173"/>
      <c r="S15" s="173"/>
    </row>
    <row r="16" spans="1:19" ht="15" x14ac:dyDescent="0.25">
      <c r="A16" s="34"/>
      <c r="B16" s="98"/>
      <c r="C16" s="99"/>
      <c r="D16" s="99"/>
      <c r="E16" s="99"/>
      <c r="F16" s="99"/>
      <c r="G16" s="99"/>
      <c r="H16" s="99"/>
      <c r="I16" s="99"/>
      <c r="K16" s="173"/>
      <c r="L16" s="173"/>
      <c r="M16" s="173"/>
      <c r="N16" s="173"/>
      <c r="O16" s="173"/>
      <c r="P16" s="173"/>
      <c r="Q16" s="173"/>
      <c r="R16" s="173"/>
      <c r="S16" s="173"/>
    </row>
    <row r="17" spans="1:19" ht="15" x14ac:dyDescent="0.25">
      <c r="A17" s="370" t="s">
        <v>181</v>
      </c>
      <c r="B17" s="371"/>
      <c r="C17" s="371"/>
      <c r="D17" s="371"/>
      <c r="E17" s="371"/>
      <c r="F17" s="371"/>
      <c r="G17" s="371"/>
      <c r="H17" s="371"/>
      <c r="I17" s="372"/>
      <c r="K17" s="174"/>
      <c r="L17" s="175"/>
      <c r="M17" s="175"/>
      <c r="N17" s="175"/>
      <c r="O17" s="175"/>
      <c r="P17" s="175"/>
      <c r="Q17" s="175"/>
      <c r="R17" s="175"/>
      <c r="S17" s="176"/>
    </row>
    <row r="18" spans="1:19" ht="15" x14ac:dyDescent="0.25">
      <c r="A18" s="373" t="s">
        <v>182</v>
      </c>
      <c r="B18" s="372"/>
      <c r="C18" s="372"/>
      <c r="D18" s="372"/>
      <c r="E18" s="372"/>
      <c r="F18" s="372"/>
      <c r="G18" s="372"/>
      <c r="H18" s="372"/>
      <c r="I18" s="372"/>
      <c r="K18" s="177"/>
      <c r="L18" s="178"/>
      <c r="M18" s="178"/>
      <c r="N18" s="178"/>
      <c r="O18" s="178"/>
      <c r="P18" s="178"/>
      <c r="Q18" s="178"/>
      <c r="R18" s="178"/>
      <c r="S18" s="176"/>
    </row>
    <row r="19" spans="1:19" ht="14.45" customHeight="1" x14ac:dyDescent="0.25">
      <c r="A19" s="346" t="s">
        <v>200</v>
      </c>
      <c r="B19" s="346"/>
      <c r="C19" s="346"/>
      <c r="D19" s="346"/>
      <c r="E19" s="346"/>
      <c r="F19" s="346"/>
      <c r="G19" s="346"/>
      <c r="H19" s="346"/>
      <c r="I19" s="346"/>
      <c r="K19" s="173"/>
      <c r="L19" s="173"/>
      <c r="M19" s="173"/>
      <c r="N19" s="173"/>
      <c r="O19" s="173"/>
      <c r="P19" s="173"/>
      <c r="Q19" s="173"/>
      <c r="R19" s="173"/>
      <c r="S19" s="173"/>
    </row>
    <row r="20" spans="1:19" x14ac:dyDescent="0.25">
      <c r="K20" s="173"/>
      <c r="L20" s="173"/>
      <c r="M20" s="173"/>
      <c r="N20" s="173"/>
      <c r="O20" s="173"/>
      <c r="P20" s="173"/>
      <c r="Q20" s="173"/>
      <c r="R20" s="173"/>
      <c r="S20" s="173"/>
    </row>
    <row r="21" spans="1:19" x14ac:dyDescent="0.25">
      <c r="K21" s="173"/>
      <c r="L21" s="173"/>
      <c r="M21" s="173"/>
      <c r="N21" s="173"/>
      <c r="O21" s="173"/>
      <c r="P21" s="173"/>
      <c r="Q21" s="173"/>
      <c r="R21" s="173"/>
      <c r="S21" s="173"/>
    </row>
    <row r="22" spans="1:19" ht="10.5" customHeight="1" x14ac:dyDescent="0.25">
      <c r="K22" s="173"/>
      <c r="L22" s="173"/>
      <c r="M22" s="173"/>
      <c r="N22" s="173"/>
      <c r="O22" s="173"/>
      <c r="P22" s="173"/>
      <c r="Q22" s="173"/>
      <c r="R22" s="173"/>
      <c r="S22" s="173"/>
    </row>
    <row r="23" spans="1:19" x14ac:dyDescent="0.25">
      <c r="K23" s="173"/>
      <c r="L23" s="173"/>
      <c r="M23" s="173"/>
      <c r="N23" s="173"/>
      <c r="O23" s="173"/>
      <c r="P23" s="173"/>
      <c r="Q23" s="173"/>
      <c r="R23" s="173"/>
      <c r="S23" s="173"/>
    </row>
    <row r="24" spans="1:19" x14ac:dyDescent="0.25">
      <c r="K24" s="173"/>
      <c r="L24" s="173"/>
      <c r="M24" s="173"/>
      <c r="N24" s="173"/>
      <c r="O24" s="173"/>
      <c r="P24" s="173"/>
      <c r="Q24" s="173"/>
      <c r="R24" s="173"/>
      <c r="S24" s="173"/>
    </row>
    <row r="25" spans="1:19" x14ac:dyDescent="0.25">
      <c r="K25" s="173"/>
      <c r="L25" s="173"/>
      <c r="M25" s="173"/>
      <c r="N25" s="173"/>
      <c r="O25" s="173"/>
      <c r="P25" s="173"/>
      <c r="Q25" s="173"/>
      <c r="R25" s="173"/>
      <c r="S25" s="173"/>
    </row>
    <row r="26" spans="1:19" x14ac:dyDescent="0.25">
      <c r="K26" s="173"/>
      <c r="L26" s="173"/>
      <c r="M26" s="173"/>
      <c r="N26" s="173"/>
      <c r="O26" s="173"/>
      <c r="P26" s="173"/>
      <c r="Q26" s="173"/>
      <c r="R26" s="173"/>
      <c r="S26" s="173"/>
    </row>
    <row r="27" spans="1:19" x14ac:dyDescent="0.25">
      <c r="K27" s="173"/>
      <c r="L27" s="173"/>
      <c r="M27" s="173"/>
      <c r="N27" s="173"/>
      <c r="O27" s="173"/>
      <c r="P27" s="173"/>
      <c r="Q27" s="173"/>
      <c r="R27" s="173"/>
      <c r="S27" s="173"/>
    </row>
    <row r="28" spans="1:19" x14ac:dyDescent="0.25">
      <c r="K28" s="173"/>
      <c r="L28" s="173"/>
      <c r="M28" s="173"/>
      <c r="N28" s="173"/>
      <c r="O28" s="173"/>
      <c r="P28" s="173"/>
      <c r="Q28" s="173"/>
      <c r="R28" s="173"/>
      <c r="S28" s="173"/>
    </row>
    <row r="29" spans="1:19" x14ac:dyDescent="0.25">
      <c r="K29" s="173"/>
      <c r="L29" s="173"/>
      <c r="M29" s="173"/>
      <c r="N29" s="173"/>
      <c r="O29" s="173"/>
      <c r="P29" s="173"/>
      <c r="Q29" s="173"/>
      <c r="R29" s="173"/>
      <c r="S29" s="173"/>
    </row>
    <row r="30" spans="1:19" x14ac:dyDescent="0.25">
      <c r="K30" s="173"/>
      <c r="L30" s="173"/>
      <c r="M30" s="173"/>
      <c r="N30" s="173"/>
      <c r="O30" s="173"/>
      <c r="P30" s="173"/>
      <c r="Q30" s="173"/>
      <c r="R30" s="173"/>
      <c r="S30" s="173"/>
    </row>
    <row r="31" spans="1:19" x14ac:dyDescent="0.25">
      <c r="K31" s="173"/>
      <c r="L31" s="173"/>
      <c r="M31" s="173"/>
      <c r="N31" s="173"/>
      <c r="O31" s="173"/>
      <c r="P31" s="173"/>
      <c r="Q31" s="173"/>
      <c r="R31" s="173"/>
      <c r="S31" s="173"/>
    </row>
  </sheetData>
  <mergeCells count="6">
    <mergeCell ref="A1:I1"/>
    <mergeCell ref="A2:I2"/>
    <mergeCell ref="A3:I3"/>
    <mergeCell ref="A19:I19"/>
    <mergeCell ref="A17:I17"/>
    <mergeCell ref="A18:I18"/>
  </mergeCells>
  <conditionalFormatting sqref="K17:K18">
    <cfRule type="expression" dxfId="6" priority="7">
      <formula>$A$2&lt;&gt;#REF!</formula>
    </cfRule>
  </conditionalFormatting>
  <conditionalFormatting sqref="A17:A18">
    <cfRule type="expression" dxfId="5" priority="6">
      <formula>$A$2&lt;&gt;#REF!</formula>
    </cfRule>
  </conditionalFormatting>
  <conditionalFormatting sqref="B4:D4">
    <cfRule type="expression" dxfId="4" priority="5">
      <formula>$A$1&lt;&gt;#REF!</formula>
    </cfRule>
  </conditionalFormatting>
  <conditionalFormatting sqref="E4">
    <cfRule type="expression" dxfId="3" priority="4">
      <formula>$A$1&lt;&gt;#REF!</formula>
    </cfRule>
  </conditionalFormatting>
  <conditionalFormatting sqref="F4">
    <cfRule type="expression" dxfId="2" priority="3">
      <formula>$A$1&lt;&gt;#REF!</formula>
    </cfRule>
  </conditionalFormatting>
  <conditionalFormatting sqref="G4">
    <cfRule type="expression" dxfId="1" priority="2">
      <formula>$A$1&lt;&gt;#REF!</formula>
    </cfRule>
  </conditionalFormatting>
  <conditionalFormatting sqref="I4">
    <cfRule type="expression" dxfId="0" priority="1">
      <formula>$A$1&lt;&gt;#REF!</formula>
    </cfRule>
  </conditionalFormatting>
  <pageMargins left="0.7" right="0.7" top="0.75" bottom="0.75" header="0.3" footer="0.3"/>
  <pageSetup paperSize="9" scale="81" orientation="portrait" horizontalDpi="204" verticalDpi="192" r:id="rId1"/>
  <ignoredErrors>
    <ignoredError sqref="B5:B8 B11:B1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2"/>
  <dimension ref="A1:AV30"/>
  <sheetViews>
    <sheetView view="pageBreakPreview" zoomScale="60" zoomScaleNormal="85" workbookViewId="0">
      <selection activeCell="E24" sqref="E24"/>
    </sheetView>
  </sheetViews>
  <sheetFormatPr defaultColWidth="9" defaultRowHeight="15" x14ac:dyDescent="0.25"/>
  <cols>
    <col min="1" max="1" width="34.625" style="9" customWidth="1"/>
    <col min="2" max="2" width="12.5" style="9" bestFit="1" customWidth="1"/>
    <col min="3" max="4" width="9" style="9"/>
    <col min="5" max="5" width="12.5" style="9" bestFit="1" customWidth="1"/>
    <col min="6" max="7" width="9" style="9"/>
    <col min="8" max="8" width="12.5" style="9" bestFit="1" customWidth="1"/>
    <col min="9" max="10" width="9" style="9"/>
    <col min="11" max="11" width="12.5" style="9" bestFit="1" customWidth="1"/>
    <col min="12" max="13" width="9" style="9"/>
    <col min="14" max="14" width="12.5" style="9" bestFit="1" customWidth="1"/>
    <col min="15" max="16" width="9" style="9"/>
    <col min="17" max="17" width="12.5" style="9" bestFit="1" customWidth="1"/>
    <col min="18" max="19" width="9" style="9"/>
    <col min="20" max="20" width="12.5" style="9" bestFit="1" customWidth="1"/>
    <col min="21" max="21" width="9.5" style="9" bestFit="1" customWidth="1"/>
    <col min="22" max="16384" width="9" style="9"/>
  </cols>
  <sheetData>
    <row r="1" spans="1:48" x14ac:dyDescent="0.25">
      <c r="A1" s="374" t="s">
        <v>194</v>
      </c>
      <c r="B1" s="374"/>
      <c r="C1" s="374"/>
      <c r="D1" s="374"/>
      <c r="E1" s="374"/>
      <c r="F1" s="374"/>
      <c r="G1" s="374"/>
      <c r="H1" s="374"/>
      <c r="I1" s="374"/>
      <c r="J1" s="374"/>
      <c r="K1" s="374"/>
      <c r="L1" s="374"/>
      <c r="M1" s="374"/>
      <c r="N1" s="374"/>
      <c r="O1" s="374"/>
      <c r="P1" s="374"/>
      <c r="Q1" s="374"/>
      <c r="R1" s="374"/>
      <c r="S1" s="374"/>
      <c r="T1" s="374"/>
      <c r="U1" s="374"/>
    </row>
    <row r="2" spans="1:48" x14ac:dyDescent="0.25">
      <c r="A2" s="378" t="s">
        <v>218</v>
      </c>
      <c r="B2" s="378"/>
      <c r="C2" s="378"/>
      <c r="D2" s="378"/>
      <c r="E2" s="378"/>
      <c r="F2" s="378"/>
      <c r="G2" s="378"/>
      <c r="H2" s="378"/>
      <c r="I2" s="378"/>
      <c r="J2" s="378"/>
      <c r="K2" s="378"/>
      <c r="L2" s="378"/>
      <c r="M2" s="378"/>
      <c r="N2" s="378"/>
      <c r="O2" s="378"/>
      <c r="P2" s="378"/>
      <c r="Q2" s="378"/>
      <c r="R2" s="378"/>
      <c r="S2" s="378"/>
      <c r="T2" s="378"/>
      <c r="U2" s="378"/>
      <c r="V2" s="8"/>
      <c r="W2" s="8"/>
      <c r="X2" s="8"/>
      <c r="Y2" s="8"/>
      <c r="Z2" s="8"/>
      <c r="AA2" s="8"/>
      <c r="AB2" s="8"/>
      <c r="AC2" s="8"/>
      <c r="AD2" s="8"/>
      <c r="AE2" s="8"/>
      <c r="AF2" s="8"/>
      <c r="AG2" s="8"/>
      <c r="AH2" s="8"/>
      <c r="AI2" s="8"/>
      <c r="AJ2" s="8"/>
      <c r="AK2" s="8"/>
      <c r="AL2" s="8"/>
      <c r="AM2" s="8"/>
      <c r="AN2" s="8"/>
      <c r="AO2" s="8"/>
      <c r="AP2" s="8"/>
      <c r="AQ2" s="8"/>
      <c r="AR2" s="8"/>
      <c r="AS2" s="8"/>
      <c r="AT2" s="8"/>
      <c r="AU2" s="8"/>
      <c r="AV2" s="8"/>
    </row>
    <row r="3" spans="1:48" x14ac:dyDescent="0.25">
      <c r="A3" s="106"/>
      <c r="B3" s="379" t="s">
        <v>14</v>
      </c>
      <c r="C3" s="379"/>
      <c r="D3" s="100"/>
      <c r="E3" s="379" t="s">
        <v>15</v>
      </c>
      <c r="F3" s="379"/>
      <c r="G3" s="100"/>
      <c r="H3" s="379" t="s">
        <v>17</v>
      </c>
      <c r="I3" s="379"/>
      <c r="J3" s="100"/>
      <c r="K3" s="379" t="s">
        <v>16</v>
      </c>
      <c r="L3" s="379"/>
      <c r="M3" s="100"/>
      <c r="N3" s="379" t="s">
        <v>125</v>
      </c>
      <c r="O3" s="379"/>
      <c r="P3" s="100"/>
      <c r="Q3" s="379" t="s">
        <v>60</v>
      </c>
      <c r="R3" s="379"/>
      <c r="S3" s="100"/>
      <c r="T3" s="379" t="s">
        <v>77</v>
      </c>
      <c r="U3" s="379"/>
      <c r="V3" s="8"/>
      <c r="W3" s="8"/>
      <c r="X3" s="8"/>
      <c r="Y3" s="8"/>
      <c r="Z3" s="8"/>
      <c r="AA3" s="8"/>
      <c r="AB3" s="8"/>
      <c r="AC3" s="8"/>
      <c r="AD3" s="8"/>
      <c r="AE3" s="8"/>
      <c r="AF3" s="8"/>
      <c r="AG3" s="8"/>
      <c r="AH3" s="8"/>
      <c r="AI3" s="8"/>
      <c r="AJ3" s="8"/>
      <c r="AK3" s="8"/>
      <c r="AL3" s="8"/>
      <c r="AM3" s="8"/>
      <c r="AN3" s="8"/>
      <c r="AO3" s="8"/>
      <c r="AP3" s="8"/>
      <c r="AQ3" s="8"/>
      <c r="AR3" s="8"/>
      <c r="AS3" s="8"/>
      <c r="AT3" s="8"/>
      <c r="AU3" s="8"/>
      <c r="AV3" s="8"/>
    </row>
    <row r="4" spans="1:48" x14ac:dyDescent="0.25">
      <c r="A4" s="107"/>
      <c r="B4" s="144" t="s">
        <v>217</v>
      </c>
      <c r="C4" s="144" t="s">
        <v>215</v>
      </c>
      <c r="D4" s="108"/>
      <c r="E4" s="144" t="s">
        <v>217</v>
      </c>
      <c r="F4" s="144" t="s">
        <v>215</v>
      </c>
      <c r="G4" s="108"/>
      <c r="H4" s="144" t="s">
        <v>217</v>
      </c>
      <c r="I4" s="144" t="s">
        <v>215</v>
      </c>
      <c r="J4" s="109"/>
      <c r="K4" s="144" t="s">
        <v>217</v>
      </c>
      <c r="L4" s="144" t="s">
        <v>215</v>
      </c>
      <c r="M4" s="108"/>
      <c r="N4" s="144" t="s">
        <v>217</v>
      </c>
      <c r="O4" s="144" t="s">
        <v>215</v>
      </c>
      <c r="P4" s="108"/>
      <c r="Q4" s="144" t="s">
        <v>217</v>
      </c>
      <c r="R4" s="144" t="s">
        <v>215</v>
      </c>
      <c r="S4" s="108"/>
      <c r="T4" s="144" t="s">
        <v>217</v>
      </c>
      <c r="U4" s="144" t="s">
        <v>215</v>
      </c>
      <c r="V4" s="8"/>
      <c r="W4" s="8"/>
      <c r="X4" s="8"/>
      <c r="Y4" s="8"/>
      <c r="Z4" s="8"/>
      <c r="AA4" s="8"/>
      <c r="AB4" s="8"/>
      <c r="AC4" s="8"/>
      <c r="AD4" s="8"/>
      <c r="AE4" s="8"/>
      <c r="AF4" s="8"/>
      <c r="AG4" s="8"/>
      <c r="AH4" s="8"/>
      <c r="AI4" s="8"/>
      <c r="AJ4" s="8"/>
      <c r="AK4" s="8"/>
      <c r="AL4" s="8"/>
      <c r="AM4" s="8"/>
      <c r="AN4" s="8"/>
      <c r="AO4" s="8"/>
      <c r="AP4" s="8"/>
      <c r="AQ4" s="8"/>
      <c r="AR4" s="8"/>
      <c r="AS4" s="8"/>
      <c r="AT4" s="8"/>
      <c r="AU4" s="8"/>
      <c r="AV4" s="8"/>
    </row>
    <row r="5" spans="1:48" x14ac:dyDescent="0.25">
      <c r="A5" s="107"/>
      <c r="B5" s="375" t="s">
        <v>21</v>
      </c>
      <c r="C5" s="375"/>
      <c r="D5" s="375"/>
      <c r="E5" s="375"/>
      <c r="F5" s="375"/>
      <c r="G5" s="375"/>
      <c r="H5" s="375"/>
      <c r="I5" s="375"/>
      <c r="J5" s="375"/>
      <c r="K5" s="375"/>
      <c r="L5" s="375"/>
      <c r="M5" s="375"/>
      <c r="N5" s="375"/>
      <c r="O5" s="375"/>
      <c r="P5" s="375"/>
      <c r="Q5" s="375"/>
      <c r="R5" s="375"/>
      <c r="S5" s="375"/>
      <c r="T5" s="375"/>
      <c r="U5" s="375"/>
      <c r="V5" s="8"/>
      <c r="W5" s="8"/>
      <c r="X5" s="8"/>
      <c r="Y5" s="8"/>
      <c r="Z5" s="8"/>
      <c r="AA5" s="8"/>
      <c r="AB5" s="8"/>
      <c r="AC5" s="8"/>
      <c r="AD5" s="8"/>
      <c r="AE5" s="8"/>
      <c r="AF5" s="8"/>
      <c r="AG5" s="8"/>
      <c r="AH5" s="8"/>
      <c r="AI5" s="8"/>
      <c r="AJ5" s="8"/>
      <c r="AK5" s="8"/>
      <c r="AL5" s="8"/>
      <c r="AM5" s="8"/>
      <c r="AN5" s="8"/>
      <c r="AO5" s="8"/>
      <c r="AP5" s="8"/>
      <c r="AQ5" s="8"/>
      <c r="AR5" s="8"/>
      <c r="AS5" s="8"/>
      <c r="AT5" s="8"/>
      <c r="AU5" s="8"/>
      <c r="AV5" s="8"/>
    </row>
    <row r="6" spans="1:48" ht="16.5" x14ac:dyDescent="0.25">
      <c r="A6" s="101" t="s">
        <v>183</v>
      </c>
      <c r="B6" s="141">
        <v>61255</v>
      </c>
      <c r="C6" s="141">
        <v>65051</v>
      </c>
      <c r="D6" s="141"/>
      <c r="E6" s="141">
        <v>58165</v>
      </c>
      <c r="F6" s="141">
        <v>62025</v>
      </c>
      <c r="G6" s="141"/>
      <c r="H6" s="141">
        <v>32315</v>
      </c>
      <c r="I6" s="141">
        <v>33527</v>
      </c>
      <c r="J6" s="141"/>
      <c r="K6" s="141">
        <v>31963</v>
      </c>
      <c r="L6" s="141">
        <v>33591</v>
      </c>
      <c r="M6" s="141"/>
      <c r="N6" s="141">
        <v>13666</v>
      </c>
      <c r="O6" s="141">
        <v>14471</v>
      </c>
      <c r="P6" s="141"/>
      <c r="Q6" s="141">
        <v>1486.6</v>
      </c>
      <c r="R6" s="141">
        <v>1588.1</v>
      </c>
      <c r="S6" s="141"/>
      <c r="T6" s="141">
        <v>198850.6</v>
      </c>
      <c r="U6" s="141">
        <v>210253.1</v>
      </c>
      <c r="V6" s="8"/>
      <c r="W6" s="8"/>
      <c r="X6" s="8"/>
      <c r="Y6" s="8"/>
      <c r="Z6" s="8"/>
      <c r="AA6" s="8"/>
      <c r="AB6" s="8"/>
      <c r="AC6" s="8"/>
      <c r="AD6" s="8"/>
      <c r="AE6" s="8"/>
      <c r="AF6" s="8"/>
      <c r="AG6" s="8"/>
      <c r="AH6" s="8"/>
      <c r="AI6" s="8"/>
      <c r="AJ6" s="8"/>
      <c r="AK6" s="8"/>
      <c r="AL6" s="8"/>
      <c r="AM6" s="8"/>
      <c r="AN6" s="8"/>
      <c r="AO6" s="8"/>
      <c r="AP6" s="8"/>
      <c r="AQ6" s="8"/>
      <c r="AR6" s="8"/>
      <c r="AS6" s="8"/>
      <c r="AT6" s="8"/>
      <c r="AU6" s="8"/>
      <c r="AV6" s="8"/>
    </row>
    <row r="7" spans="1:48" ht="16.5" x14ac:dyDescent="0.25">
      <c r="A7" s="101" t="s">
        <v>184</v>
      </c>
      <c r="B7" s="141">
        <v>13372</v>
      </c>
      <c r="C7" s="141">
        <v>13642</v>
      </c>
      <c r="D7" s="141"/>
      <c r="E7" s="141">
        <v>14627</v>
      </c>
      <c r="F7" s="141">
        <v>15871</v>
      </c>
      <c r="G7" s="141"/>
      <c r="H7" s="141">
        <v>8908</v>
      </c>
      <c r="I7" s="141">
        <v>9380</v>
      </c>
      <c r="J7" s="141"/>
      <c r="K7" s="141">
        <v>9097</v>
      </c>
      <c r="L7" s="141">
        <v>9158</v>
      </c>
      <c r="M7" s="141"/>
      <c r="N7" s="141">
        <v>2714</v>
      </c>
      <c r="O7" s="141">
        <v>2689</v>
      </c>
      <c r="P7" s="141"/>
      <c r="Q7" s="141">
        <v>369.7</v>
      </c>
      <c r="R7" s="141">
        <v>376.8</v>
      </c>
      <c r="S7" s="141"/>
      <c r="T7" s="141">
        <v>49087.7</v>
      </c>
      <c r="U7" s="141">
        <v>51116.800000000003</v>
      </c>
      <c r="V7" s="8"/>
      <c r="W7" s="8"/>
      <c r="X7" s="8"/>
      <c r="Y7" s="8"/>
      <c r="Z7" s="8"/>
      <c r="AA7" s="8"/>
      <c r="AB7" s="8"/>
      <c r="AC7" s="8"/>
      <c r="AD7" s="8"/>
      <c r="AE7" s="8"/>
      <c r="AF7" s="8"/>
      <c r="AG7" s="8"/>
      <c r="AH7" s="8"/>
      <c r="AI7" s="8"/>
      <c r="AJ7" s="8"/>
      <c r="AK7" s="8"/>
      <c r="AL7" s="8"/>
      <c r="AM7" s="8"/>
      <c r="AN7" s="8"/>
      <c r="AO7" s="8"/>
      <c r="AP7" s="8"/>
      <c r="AQ7" s="8"/>
      <c r="AR7" s="8"/>
      <c r="AS7" s="8"/>
      <c r="AT7" s="8"/>
      <c r="AU7" s="8"/>
      <c r="AV7" s="8"/>
    </row>
    <row r="8" spans="1:48" x14ac:dyDescent="0.25">
      <c r="A8" s="101" t="s">
        <v>126</v>
      </c>
      <c r="B8" s="141">
        <v>74627</v>
      </c>
      <c r="C8" s="141">
        <v>78693</v>
      </c>
      <c r="D8" s="141"/>
      <c r="E8" s="141">
        <v>72792</v>
      </c>
      <c r="F8" s="141">
        <v>77896</v>
      </c>
      <c r="G8" s="141"/>
      <c r="H8" s="141">
        <v>41223</v>
      </c>
      <c r="I8" s="141">
        <v>42907</v>
      </c>
      <c r="J8" s="141"/>
      <c r="K8" s="141">
        <v>41060</v>
      </c>
      <c r="L8" s="141">
        <v>42749</v>
      </c>
      <c r="M8" s="141"/>
      <c r="N8" s="141">
        <v>16380</v>
      </c>
      <c r="O8" s="141">
        <v>17160</v>
      </c>
      <c r="P8" s="141"/>
      <c r="Q8" s="141">
        <v>1856.3</v>
      </c>
      <c r="R8" s="141">
        <v>1964.9</v>
      </c>
      <c r="S8" s="141"/>
      <c r="T8" s="141">
        <v>247938.3</v>
      </c>
      <c r="U8" s="141">
        <v>261369.9</v>
      </c>
      <c r="V8" s="8"/>
      <c r="W8" s="8"/>
      <c r="X8" s="8"/>
      <c r="Y8" s="8"/>
      <c r="Z8" s="8"/>
      <c r="AA8" s="8"/>
      <c r="AB8" s="8"/>
      <c r="AC8" s="8"/>
      <c r="AD8" s="8"/>
      <c r="AE8" s="8"/>
      <c r="AF8" s="8"/>
      <c r="AG8" s="8"/>
      <c r="AH8" s="8"/>
      <c r="AI8" s="8"/>
      <c r="AJ8" s="8"/>
      <c r="AK8" s="8"/>
      <c r="AL8" s="8"/>
      <c r="AM8" s="8"/>
      <c r="AN8" s="8"/>
      <c r="AO8" s="8"/>
      <c r="AP8" s="8"/>
      <c r="AQ8" s="8"/>
      <c r="AR8" s="8"/>
      <c r="AS8" s="8"/>
      <c r="AT8" s="8"/>
      <c r="AU8" s="8"/>
      <c r="AV8" s="8"/>
    </row>
    <row r="9" spans="1:48" x14ac:dyDescent="0.25">
      <c r="A9" s="110"/>
      <c r="B9" s="141"/>
      <c r="C9" s="141"/>
      <c r="D9" s="141"/>
      <c r="E9" s="141"/>
      <c r="F9" s="141"/>
      <c r="G9" s="141"/>
      <c r="H9" s="141"/>
      <c r="I9" s="141"/>
      <c r="J9" s="141"/>
      <c r="K9" s="141"/>
      <c r="L9" s="141"/>
      <c r="M9" s="141"/>
      <c r="N9" s="141"/>
      <c r="O9" s="141"/>
      <c r="P9" s="141"/>
      <c r="Q9" s="141"/>
      <c r="R9" s="141"/>
      <c r="S9" s="141"/>
      <c r="T9" s="141"/>
      <c r="U9" s="141"/>
      <c r="V9" s="8"/>
      <c r="W9" s="8"/>
      <c r="X9" s="8"/>
      <c r="Y9" s="8"/>
      <c r="Z9" s="8"/>
      <c r="AA9" s="8"/>
      <c r="AB9" s="8"/>
      <c r="AC9" s="8"/>
      <c r="AD9" s="8"/>
      <c r="AE9" s="8"/>
      <c r="AF9" s="8"/>
      <c r="AG9" s="8"/>
      <c r="AH9" s="8"/>
      <c r="AI9" s="8"/>
      <c r="AJ9" s="8"/>
      <c r="AK9" s="8"/>
      <c r="AL9" s="8"/>
      <c r="AM9" s="8"/>
      <c r="AN9" s="8"/>
      <c r="AO9" s="8"/>
      <c r="AP9" s="8"/>
      <c r="AQ9" s="8"/>
      <c r="AR9" s="8"/>
      <c r="AS9" s="8"/>
      <c r="AT9" s="8"/>
      <c r="AU9" s="8"/>
      <c r="AV9" s="8"/>
    </row>
    <row r="10" spans="1:48" x14ac:dyDescent="0.25">
      <c r="A10" s="101" t="s">
        <v>127</v>
      </c>
      <c r="B10" s="141">
        <v>460765</v>
      </c>
      <c r="C10" s="141">
        <v>485011</v>
      </c>
      <c r="D10" s="141"/>
      <c r="E10" s="141">
        <v>454175</v>
      </c>
      <c r="F10" s="141">
        <v>475091</v>
      </c>
      <c r="G10" s="141"/>
      <c r="H10" s="141">
        <v>274535</v>
      </c>
      <c r="I10" s="141">
        <v>286915</v>
      </c>
      <c r="J10" s="141"/>
      <c r="K10" s="141">
        <v>282287</v>
      </c>
      <c r="L10" s="141">
        <v>296409</v>
      </c>
      <c r="M10" s="141"/>
      <c r="N10" s="141">
        <v>107387</v>
      </c>
      <c r="O10" s="141">
        <v>111000</v>
      </c>
      <c r="P10" s="141"/>
      <c r="Q10" s="141">
        <v>12463.3</v>
      </c>
      <c r="R10" s="141">
        <v>12926.9</v>
      </c>
      <c r="S10" s="141"/>
      <c r="T10" s="141">
        <v>1591612.3</v>
      </c>
      <c r="U10" s="141">
        <v>1667352.9</v>
      </c>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row>
    <row r="11" spans="1:48" x14ac:dyDescent="0.25">
      <c r="A11" s="101" t="s">
        <v>128</v>
      </c>
      <c r="B11" s="141">
        <v>7332</v>
      </c>
      <c r="C11" s="141">
        <v>7924</v>
      </c>
      <c r="D11" s="141"/>
      <c r="E11" s="141">
        <v>4407</v>
      </c>
      <c r="F11" s="141">
        <v>5088</v>
      </c>
      <c r="G11" s="141"/>
      <c r="H11" s="141">
        <v>5706</v>
      </c>
      <c r="I11" s="141">
        <v>7319</v>
      </c>
      <c r="J11" s="141"/>
      <c r="K11" s="141">
        <v>1675</v>
      </c>
      <c r="L11" s="141">
        <v>2245</v>
      </c>
      <c r="M11" s="141"/>
      <c r="N11" s="141">
        <v>979</v>
      </c>
      <c r="O11" s="141">
        <v>1410</v>
      </c>
      <c r="P11" s="141"/>
      <c r="Q11" s="141">
        <v>24.3</v>
      </c>
      <c r="R11" s="141">
        <v>92.5</v>
      </c>
      <c r="S11" s="141"/>
      <c r="T11" s="141">
        <v>20123.3</v>
      </c>
      <c r="U11" s="141">
        <v>24078.5</v>
      </c>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row>
    <row r="12" spans="1:48" x14ac:dyDescent="0.25">
      <c r="A12" s="101" t="s">
        <v>129</v>
      </c>
      <c r="B12" s="141">
        <v>35182</v>
      </c>
      <c r="C12" s="141">
        <v>36728</v>
      </c>
      <c r="D12" s="141"/>
      <c r="E12" s="141">
        <v>34181</v>
      </c>
      <c r="F12" s="141">
        <v>36014</v>
      </c>
      <c r="G12" s="141"/>
      <c r="H12" s="141">
        <v>22925</v>
      </c>
      <c r="I12" s="141">
        <v>24238</v>
      </c>
      <c r="J12" s="141"/>
      <c r="K12" s="141">
        <v>23402</v>
      </c>
      <c r="L12" s="141">
        <v>24003</v>
      </c>
      <c r="M12" s="141"/>
      <c r="N12" s="141">
        <v>12477</v>
      </c>
      <c r="O12" s="141">
        <v>13038</v>
      </c>
      <c r="P12" s="141"/>
      <c r="Q12" s="141">
        <v>1441.5</v>
      </c>
      <c r="R12" s="141">
        <v>1514.7</v>
      </c>
      <c r="S12" s="141"/>
      <c r="T12" s="141">
        <v>129608.5</v>
      </c>
      <c r="U12" s="141">
        <v>135535.70000000001</v>
      </c>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row>
    <row r="13" spans="1:48" x14ac:dyDescent="0.25">
      <c r="A13" s="101" t="s">
        <v>130</v>
      </c>
      <c r="B13" s="181">
        <v>503279</v>
      </c>
      <c r="C13" s="181">
        <v>529663</v>
      </c>
      <c r="D13" s="181"/>
      <c r="E13" s="181">
        <v>492763</v>
      </c>
      <c r="F13" s="181">
        <v>516193</v>
      </c>
      <c r="G13" s="181"/>
      <c r="H13" s="181">
        <v>303166</v>
      </c>
      <c r="I13" s="181">
        <v>318472</v>
      </c>
      <c r="J13" s="181"/>
      <c r="K13" s="181">
        <v>307364</v>
      </c>
      <c r="L13" s="181">
        <v>322657</v>
      </c>
      <c r="M13" s="181"/>
      <c r="N13" s="181">
        <v>120843</v>
      </c>
      <c r="O13" s="181">
        <v>125448</v>
      </c>
      <c r="P13" s="181"/>
      <c r="Q13" s="181">
        <v>13929.1</v>
      </c>
      <c r="R13" s="181">
        <v>14534.1</v>
      </c>
      <c r="S13" s="181"/>
      <c r="T13" s="181">
        <v>1741344.1</v>
      </c>
      <c r="U13" s="181">
        <v>1826967.1</v>
      </c>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row>
    <row r="14" spans="1:48" x14ac:dyDescent="0.25">
      <c r="A14" s="110"/>
      <c r="B14" s="376" t="s">
        <v>22</v>
      </c>
      <c r="C14" s="376"/>
      <c r="D14" s="376"/>
      <c r="E14" s="376"/>
      <c r="F14" s="376"/>
      <c r="G14" s="376"/>
      <c r="H14" s="376"/>
      <c r="I14" s="376"/>
      <c r="J14" s="376"/>
      <c r="K14" s="376"/>
      <c r="L14" s="376"/>
      <c r="M14" s="376"/>
      <c r="N14" s="376"/>
      <c r="O14" s="376"/>
      <c r="P14" s="376"/>
      <c r="Q14" s="376"/>
      <c r="R14" s="376"/>
      <c r="S14" s="376"/>
      <c r="T14" s="376"/>
      <c r="U14" s="376"/>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row>
    <row r="15" spans="1:48" x14ac:dyDescent="0.25">
      <c r="A15" s="102" t="s">
        <v>131</v>
      </c>
      <c r="B15" s="182">
        <v>12.17</v>
      </c>
      <c r="C15" s="182">
        <v>12.28</v>
      </c>
      <c r="D15" s="182"/>
      <c r="E15" s="182">
        <v>11.8</v>
      </c>
      <c r="F15" s="182">
        <v>12.02</v>
      </c>
      <c r="G15" s="182"/>
      <c r="H15" s="182">
        <v>10.659176820619701</v>
      </c>
      <c r="I15" s="182">
        <v>10.5274561028913</v>
      </c>
      <c r="J15" s="182"/>
      <c r="K15" s="182">
        <v>10.4</v>
      </c>
      <c r="L15" s="182">
        <v>10.41</v>
      </c>
      <c r="M15" s="182"/>
      <c r="N15" s="182">
        <v>11.31</v>
      </c>
      <c r="O15" s="182">
        <v>11.54</v>
      </c>
      <c r="P15" s="182"/>
      <c r="Q15" s="182">
        <v>10.67</v>
      </c>
      <c r="R15" s="182">
        <v>10.93</v>
      </c>
      <c r="S15" s="182"/>
      <c r="T15" s="182">
        <v>11.46</v>
      </c>
      <c r="U15" s="182">
        <v>11.56</v>
      </c>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row>
    <row r="16" spans="1:48" x14ac:dyDescent="0.25">
      <c r="A16" s="103" t="s">
        <v>132</v>
      </c>
      <c r="B16" s="142">
        <v>14.83</v>
      </c>
      <c r="C16" s="142">
        <v>14.86</v>
      </c>
      <c r="D16" s="142"/>
      <c r="E16" s="142">
        <v>14.77</v>
      </c>
      <c r="F16" s="142">
        <v>15.09</v>
      </c>
      <c r="G16" s="142"/>
      <c r="H16" s="142">
        <v>13.5975010390347</v>
      </c>
      <c r="I16" s="142">
        <v>13.4727699766384</v>
      </c>
      <c r="J16" s="142"/>
      <c r="K16" s="142">
        <v>13.36</v>
      </c>
      <c r="L16" s="142">
        <v>13.25</v>
      </c>
      <c r="M16" s="142"/>
      <c r="N16" s="142">
        <v>13.554778000000001</v>
      </c>
      <c r="O16" s="142">
        <v>13.678974999999999</v>
      </c>
      <c r="P16" s="142"/>
      <c r="Q16" s="142">
        <v>13.33</v>
      </c>
      <c r="R16" s="142">
        <v>13.52</v>
      </c>
      <c r="S16" s="142"/>
      <c r="T16" s="142">
        <v>14.28</v>
      </c>
      <c r="U16" s="142">
        <v>14.36</v>
      </c>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row>
    <row r="17" spans="1:48" x14ac:dyDescent="0.25">
      <c r="A17" s="111"/>
      <c r="B17" s="143"/>
      <c r="C17" s="143"/>
      <c r="D17" s="143"/>
      <c r="E17" s="143"/>
      <c r="F17" s="143"/>
      <c r="G17" s="143"/>
      <c r="H17" s="143"/>
      <c r="I17" s="143"/>
      <c r="J17" s="143"/>
      <c r="K17" s="143"/>
      <c r="L17" s="143"/>
      <c r="M17" s="143"/>
      <c r="N17" s="143"/>
      <c r="O17" s="143"/>
      <c r="P17" s="143"/>
      <c r="Q17" s="143"/>
      <c r="R17" s="143"/>
      <c r="S17" s="143"/>
      <c r="T17" s="143"/>
      <c r="U17" s="143"/>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row>
    <row r="18" spans="1:48" x14ac:dyDescent="0.25">
      <c r="A18" s="104" t="s">
        <v>133</v>
      </c>
      <c r="B18" s="251">
        <v>10.24</v>
      </c>
      <c r="C18" s="251">
        <v>10.24</v>
      </c>
      <c r="D18" s="252"/>
      <c r="E18" s="251">
        <v>10.23</v>
      </c>
      <c r="F18" s="251">
        <v>10.23</v>
      </c>
      <c r="G18" s="252"/>
      <c r="H18" s="251">
        <v>9.19</v>
      </c>
      <c r="I18" s="251">
        <v>9.1999999999999993</v>
      </c>
      <c r="J18" s="252"/>
      <c r="K18" s="251">
        <v>9.6</v>
      </c>
      <c r="L18" s="251">
        <v>9.6</v>
      </c>
      <c r="M18" s="252"/>
      <c r="N18" s="251">
        <v>9.23</v>
      </c>
      <c r="O18" s="251">
        <v>9.23</v>
      </c>
      <c r="P18" s="252"/>
      <c r="Q18" s="251">
        <v>9.5</v>
      </c>
      <c r="R18" s="251">
        <v>9.5</v>
      </c>
      <c r="S18" s="143"/>
      <c r="T18" s="143"/>
      <c r="U18" s="143"/>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row>
    <row r="19" spans="1:48" ht="16.5" x14ac:dyDescent="0.25">
      <c r="A19" s="105" t="s">
        <v>185</v>
      </c>
      <c r="B19" s="253">
        <v>13.5</v>
      </c>
      <c r="C19" s="253">
        <v>13.5</v>
      </c>
      <c r="D19" s="253"/>
      <c r="E19" s="253">
        <v>13.5</v>
      </c>
      <c r="F19" s="253">
        <v>13.5</v>
      </c>
      <c r="G19" s="253"/>
      <c r="H19" s="253">
        <v>12.5</v>
      </c>
      <c r="I19" s="253">
        <v>12.5</v>
      </c>
      <c r="J19" s="253"/>
      <c r="K19" s="253">
        <v>12.5</v>
      </c>
      <c r="L19" s="253">
        <v>12.5</v>
      </c>
      <c r="M19" s="253"/>
      <c r="N19" s="253">
        <v>12.5</v>
      </c>
      <c r="O19" s="253">
        <v>12.5</v>
      </c>
      <c r="P19" s="253"/>
      <c r="Q19" s="253">
        <v>12.5</v>
      </c>
      <c r="R19" s="253">
        <v>12.5</v>
      </c>
      <c r="S19" s="180"/>
      <c r="T19" s="180"/>
      <c r="U19" s="180"/>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row>
    <row r="20" spans="1:48" x14ac:dyDescent="0.25">
      <c r="A20" s="377" t="s">
        <v>186</v>
      </c>
      <c r="B20" s="377"/>
      <c r="C20" s="377"/>
      <c r="D20" s="377"/>
      <c r="E20" s="377"/>
      <c r="F20" s="377"/>
      <c r="G20" s="377"/>
      <c r="H20" s="377"/>
      <c r="I20" s="377"/>
      <c r="J20" s="377"/>
      <c r="K20" s="377"/>
      <c r="L20" s="377"/>
      <c r="M20" s="377"/>
      <c r="N20" s="377"/>
      <c r="O20" s="377"/>
      <c r="P20" s="377"/>
      <c r="Q20" s="377"/>
      <c r="R20" s="377"/>
      <c r="S20" s="112"/>
      <c r="T20" s="112"/>
      <c r="U20" s="112"/>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row>
    <row r="21" spans="1:48" x14ac:dyDescent="0.25">
      <c r="A21" s="377" t="s">
        <v>187</v>
      </c>
      <c r="B21" s="377"/>
      <c r="C21" s="377"/>
      <c r="D21" s="377"/>
      <c r="E21" s="377"/>
      <c r="F21" s="377"/>
      <c r="G21" s="377"/>
      <c r="H21" s="377"/>
      <c r="I21" s="377"/>
      <c r="J21" s="377"/>
      <c r="K21" s="377"/>
      <c r="L21" s="377"/>
      <c r="M21" s="377"/>
      <c r="N21" s="377"/>
      <c r="O21" s="377"/>
      <c r="P21" s="377"/>
      <c r="Q21" s="377"/>
      <c r="R21" s="377"/>
      <c r="S21" s="113"/>
      <c r="T21" s="113"/>
      <c r="U21" s="113"/>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row>
    <row r="22" spans="1:48" x14ac:dyDescent="0.25">
      <c r="A22" s="377" t="s">
        <v>201</v>
      </c>
      <c r="B22" s="377"/>
      <c r="C22" s="377"/>
      <c r="D22" s="377"/>
      <c r="E22" s="377"/>
      <c r="F22" s="377"/>
      <c r="G22" s="377"/>
      <c r="H22" s="377"/>
      <c r="I22" s="377"/>
      <c r="J22" s="377"/>
      <c r="K22" s="377"/>
      <c r="L22" s="377"/>
      <c r="M22" s="377"/>
      <c r="N22" s="377"/>
      <c r="O22" s="377"/>
      <c r="P22" s="377"/>
      <c r="Q22" s="377"/>
      <c r="R22" s="377"/>
      <c r="S22" s="113"/>
      <c r="T22" s="113"/>
      <c r="U22" s="113"/>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row>
    <row r="23" spans="1:48" x14ac:dyDescent="0.25">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row>
    <row r="24" spans="1:48" x14ac:dyDescent="0.25">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row>
    <row r="25" spans="1:48" x14ac:dyDescent="0.25">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row>
    <row r="26" spans="1:48" x14ac:dyDescent="0.25">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row>
    <row r="27" spans="1:48" x14ac:dyDescent="0.25">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row>
    <row r="28" spans="1:48" x14ac:dyDescent="0.25">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row>
    <row r="29" spans="1:48" x14ac:dyDescent="0.25">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row>
    <row r="30" spans="1:48" x14ac:dyDescent="0.25">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row>
  </sheetData>
  <mergeCells count="14">
    <mergeCell ref="A1:U1"/>
    <mergeCell ref="B5:U5"/>
    <mergeCell ref="B14:U14"/>
    <mergeCell ref="A22:R22"/>
    <mergeCell ref="A2:U2"/>
    <mergeCell ref="B3:C3"/>
    <mergeCell ref="E3:F3"/>
    <mergeCell ref="H3:I3"/>
    <mergeCell ref="K3:L3"/>
    <mergeCell ref="N3:O3"/>
    <mergeCell ref="Q3:R3"/>
    <mergeCell ref="T3:U3"/>
    <mergeCell ref="A20:R20"/>
    <mergeCell ref="A21:R21"/>
  </mergeCells>
  <pageMargins left="0.7" right="0.7" top="0.75" bottom="0.75" header="0.3" footer="0.3"/>
  <pageSetup scale="3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3"/>
  <dimension ref="A1:W19"/>
  <sheetViews>
    <sheetView view="pageBreakPreview" zoomScale="60" zoomScaleNormal="85" workbookViewId="0">
      <selection activeCell="Q41" sqref="Q41"/>
    </sheetView>
  </sheetViews>
  <sheetFormatPr defaultColWidth="9" defaultRowHeight="14.25" x14ac:dyDescent="0.2"/>
  <cols>
    <col min="1" max="1" width="26.25" style="8" customWidth="1"/>
    <col min="2" max="2" width="12.5" style="8" bestFit="1" customWidth="1"/>
    <col min="3" max="4" width="9" style="8"/>
    <col min="5" max="5" width="12.5" style="8" bestFit="1" customWidth="1"/>
    <col min="6" max="7" width="9" style="8"/>
    <col min="8" max="8" width="12.5" style="8" bestFit="1" customWidth="1"/>
    <col min="9" max="10" width="9" style="8"/>
    <col min="11" max="11" width="12.5" style="8" bestFit="1" customWidth="1"/>
    <col min="12" max="13" width="9" style="8"/>
    <col min="14" max="14" width="12.5" style="8" bestFit="1" customWidth="1"/>
    <col min="15" max="16" width="9" style="8"/>
    <col min="17" max="17" width="12.5" style="8" bestFit="1" customWidth="1"/>
    <col min="18" max="19" width="9" style="8"/>
    <col min="20" max="20" width="12.5" style="8" bestFit="1" customWidth="1"/>
    <col min="21" max="21" width="9.5" style="8" bestFit="1" customWidth="1"/>
    <col min="22" max="16384" width="9" style="8"/>
  </cols>
  <sheetData>
    <row r="1" spans="1:23" ht="15" customHeight="1" x14ac:dyDescent="0.2">
      <c r="A1" s="381" t="s">
        <v>94</v>
      </c>
      <c r="B1" s="381"/>
      <c r="C1" s="381"/>
      <c r="D1" s="381"/>
      <c r="E1" s="381"/>
      <c r="F1" s="381"/>
      <c r="G1" s="381"/>
      <c r="H1" s="381"/>
      <c r="I1" s="381"/>
      <c r="J1" s="381"/>
      <c r="K1" s="381"/>
      <c r="L1" s="381"/>
      <c r="M1" s="381"/>
      <c r="N1" s="381"/>
      <c r="O1" s="381"/>
      <c r="P1" s="381"/>
      <c r="Q1" s="381"/>
      <c r="R1" s="381"/>
      <c r="S1" s="381"/>
      <c r="T1" s="381"/>
      <c r="U1" s="381"/>
      <c r="V1" s="10"/>
      <c r="W1" s="11"/>
    </row>
    <row r="2" spans="1:23" ht="15" customHeight="1" x14ac:dyDescent="0.25">
      <c r="A2" s="384" t="s">
        <v>238</v>
      </c>
      <c r="B2" s="384"/>
      <c r="C2" s="384"/>
      <c r="D2" s="384"/>
      <c r="E2" s="384"/>
      <c r="F2" s="384"/>
      <c r="G2" s="384"/>
      <c r="H2" s="384"/>
      <c r="I2" s="384"/>
      <c r="J2" s="384"/>
      <c r="K2" s="384"/>
      <c r="L2" s="384"/>
      <c r="M2" s="384"/>
      <c r="N2" s="384"/>
      <c r="O2" s="384"/>
      <c r="P2" s="384"/>
      <c r="Q2" s="384"/>
      <c r="R2" s="384"/>
      <c r="S2" s="384"/>
      <c r="T2" s="384"/>
      <c r="U2" s="384"/>
      <c r="V2" s="10"/>
      <c r="W2" s="11"/>
    </row>
    <row r="3" spans="1:23" ht="15" x14ac:dyDescent="0.25">
      <c r="A3" s="106"/>
      <c r="B3" s="385" t="s">
        <v>14</v>
      </c>
      <c r="C3" s="385"/>
      <c r="D3" s="106"/>
      <c r="E3" s="385" t="s">
        <v>15</v>
      </c>
      <c r="F3" s="385"/>
      <c r="G3" s="106"/>
      <c r="H3" s="385" t="s">
        <v>17</v>
      </c>
      <c r="I3" s="385"/>
      <c r="J3" s="106"/>
      <c r="K3" s="385" t="s">
        <v>140</v>
      </c>
      <c r="L3" s="385"/>
      <c r="M3" s="106"/>
      <c r="N3" s="385" t="s">
        <v>18</v>
      </c>
      <c r="O3" s="385"/>
      <c r="P3" s="106"/>
      <c r="Q3" s="385" t="s">
        <v>60</v>
      </c>
      <c r="R3" s="385"/>
      <c r="S3" s="106"/>
      <c r="T3" s="385" t="s">
        <v>77</v>
      </c>
      <c r="U3" s="385"/>
      <c r="V3" s="10"/>
      <c r="W3" s="11"/>
    </row>
    <row r="4" spans="1:23" s="150" customFormat="1" ht="15" x14ac:dyDescent="0.25">
      <c r="A4" s="145"/>
      <c r="B4" s="146" t="s">
        <v>217</v>
      </c>
      <c r="C4" s="146" t="s">
        <v>215</v>
      </c>
      <c r="D4" s="146"/>
      <c r="E4" s="146" t="s">
        <v>217</v>
      </c>
      <c r="F4" s="146" t="s">
        <v>215</v>
      </c>
      <c r="G4" s="146"/>
      <c r="H4" s="146" t="s">
        <v>217</v>
      </c>
      <c r="I4" s="146" t="s">
        <v>215</v>
      </c>
      <c r="J4" s="147"/>
      <c r="K4" s="146" t="s">
        <v>217</v>
      </c>
      <c r="L4" s="146" t="s">
        <v>215</v>
      </c>
      <c r="M4" s="146"/>
      <c r="N4" s="146" t="s">
        <v>217</v>
      </c>
      <c r="O4" s="146" t="s">
        <v>215</v>
      </c>
      <c r="P4" s="146"/>
      <c r="Q4" s="146" t="s">
        <v>217</v>
      </c>
      <c r="R4" s="146" t="s">
        <v>215</v>
      </c>
      <c r="S4" s="146"/>
      <c r="T4" s="146" t="s">
        <v>217</v>
      </c>
      <c r="U4" s="146" t="s">
        <v>215</v>
      </c>
      <c r="V4" s="148"/>
      <c r="W4" s="149"/>
    </row>
    <row r="5" spans="1:23" ht="15" x14ac:dyDescent="0.25">
      <c r="A5" s="107"/>
      <c r="B5" s="382" t="s">
        <v>134</v>
      </c>
      <c r="C5" s="382"/>
      <c r="D5" s="382"/>
      <c r="E5" s="382"/>
      <c r="F5" s="382"/>
      <c r="G5" s="382"/>
      <c r="H5" s="382"/>
      <c r="I5" s="382"/>
      <c r="J5" s="382"/>
      <c r="K5" s="382"/>
      <c r="L5" s="382"/>
      <c r="M5" s="382"/>
      <c r="N5" s="382"/>
      <c r="O5" s="382"/>
      <c r="P5" s="382"/>
      <c r="Q5" s="382"/>
      <c r="R5" s="382"/>
      <c r="S5" s="382"/>
      <c r="T5" s="382"/>
      <c r="U5" s="382"/>
      <c r="V5" s="10"/>
      <c r="W5" s="11"/>
    </row>
    <row r="6" spans="1:23" ht="15" x14ac:dyDescent="0.25">
      <c r="A6" s="114" t="s">
        <v>135</v>
      </c>
      <c r="B6" s="254">
        <v>61255</v>
      </c>
      <c r="C6" s="254">
        <v>65051</v>
      </c>
      <c r="D6" s="254"/>
      <c r="E6" s="254">
        <v>58165</v>
      </c>
      <c r="F6" s="254">
        <v>62025</v>
      </c>
      <c r="G6" s="254"/>
      <c r="H6" s="254">
        <v>32315</v>
      </c>
      <c r="I6" s="254">
        <v>33527</v>
      </c>
      <c r="J6" s="254"/>
      <c r="K6" s="254">
        <v>31963</v>
      </c>
      <c r="L6" s="254">
        <v>33591</v>
      </c>
      <c r="M6" s="254"/>
      <c r="N6" s="254">
        <v>13666</v>
      </c>
      <c r="O6" s="254">
        <v>14471</v>
      </c>
      <c r="P6" s="254"/>
      <c r="Q6" s="254">
        <v>1486.6</v>
      </c>
      <c r="R6" s="254">
        <v>1588.1</v>
      </c>
      <c r="S6" s="254"/>
      <c r="T6" s="254">
        <v>198850.6</v>
      </c>
      <c r="U6" s="254">
        <v>210253.1</v>
      </c>
      <c r="V6" s="12"/>
      <c r="W6" s="13"/>
    </row>
    <row r="7" spans="1:23" ht="15" x14ac:dyDescent="0.25">
      <c r="A7" s="114" t="s">
        <v>136</v>
      </c>
      <c r="B7" s="254">
        <v>727247</v>
      </c>
      <c r="C7" s="254">
        <v>767115</v>
      </c>
      <c r="D7" s="254"/>
      <c r="E7" s="254">
        <v>679293</v>
      </c>
      <c r="F7" s="254">
        <v>687478</v>
      </c>
      <c r="G7" s="254"/>
      <c r="H7" s="254">
        <v>424722</v>
      </c>
      <c r="I7" s="254">
        <v>439830</v>
      </c>
      <c r="J7" s="254"/>
      <c r="K7" s="254">
        <v>473493</v>
      </c>
      <c r="L7" s="254">
        <v>499081</v>
      </c>
      <c r="M7" s="254"/>
      <c r="N7" s="254">
        <v>245350</v>
      </c>
      <c r="O7" s="254">
        <v>253733</v>
      </c>
      <c r="P7" s="254"/>
      <c r="Q7" s="254">
        <v>22541</v>
      </c>
      <c r="R7" s="254">
        <v>22018.9</v>
      </c>
      <c r="S7" s="254"/>
      <c r="T7" s="254">
        <v>2572646</v>
      </c>
      <c r="U7" s="254">
        <v>2669255.9</v>
      </c>
      <c r="V7" s="12"/>
      <c r="W7" s="14"/>
    </row>
    <row r="8" spans="1:23" ht="15" x14ac:dyDescent="0.25">
      <c r="A8" s="114" t="s">
        <v>161</v>
      </c>
      <c r="B8" s="254">
        <v>57679</v>
      </c>
      <c r="C8" s="254">
        <v>60302</v>
      </c>
      <c r="D8" s="254"/>
      <c r="E8" s="254">
        <v>30200</v>
      </c>
      <c r="F8" s="254">
        <v>28627</v>
      </c>
      <c r="G8" s="254"/>
      <c r="H8" s="254">
        <v>12740</v>
      </c>
      <c r="I8" s="254">
        <v>13178</v>
      </c>
      <c r="J8" s="254"/>
      <c r="K8" s="254">
        <v>9377</v>
      </c>
      <c r="L8" s="254">
        <v>8034</v>
      </c>
      <c r="M8" s="254"/>
      <c r="N8" s="254">
        <v>4864</v>
      </c>
      <c r="O8" s="254">
        <v>6643</v>
      </c>
      <c r="P8" s="254"/>
      <c r="Q8" s="254">
        <v>21.1</v>
      </c>
      <c r="R8" s="254">
        <v>5.4</v>
      </c>
      <c r="S8" s="254"/>
      <c r="T8" s="254">
        <v>114881.1</v>
      </c>
      <c r="U8" s="254">
        <v>116789.4</v>
      </c>
      <c r="V8" s="12"/>
      <c r="W8" s="14"/>
    </row>
    <row r="9" spans="1:23" ht="15" x14ac:dyDescent="0.25">
      <c r="A9" s="114" t="s">
        <v>162</v>
      </c>
      <c r="B9" s="254">
        <v>20611</v>
      </c>
      <c r="C9" s="254">
        <v>22174</v>
      </c>
      <c r="D9" s="254"/>
      <c r="E9" s="254">
        <v>21697</v>
      </c>
      <c r="F9" s="254">
        <v>30085</v>
      </c>
      <c r="G9" s="254"/>
      <c r="H9" s="254">
        <v>5158</v>
      </c>
      <c r="I9" s="254">
        <v>5108</v>
      </c>
      <c r="J9" s="254"/>
      <c r="K9" s="254">
        <v>6326</v>
      </c>
      <c r="L9" s="254">
        <v>7062</v>
      </c>
      <c r="M9" s="254"/>
      <c r="N9" s="254">
        <v>70</v>
      </c>
      <c r="O9" s="254">
        <v>1033</v>
      </c>
      <c r="P9" s="254"/>
      <c r="Q9" s="254">
        <v>0</v>
      </c>
      <c r="R9" s="254">
        <v>0</v>
      </c>
      <c r="S9" s="254"/>
      <c r="T9" s="254">
        <v>53862</v>
      </c>
      <c r="U9" s="254">
        <v>65462</v>
      </c>
      <c r="V9" s="12"/>
      <c r="W9" s="14"/>
    </row>
    <row r="10" spans="1:23" ht="15" x14ac:dyDescent="0.25">
      <c r="A10" s="114" t="s">
        <v>163</v>
      </c>
      <c r="B10" s="254">
        <v>77421</v>
      </c>
      <c r="C10" s="254">
        <v>82706</v>
      </c>
      <c r="D10" s="254"/>
      <c r="E10" s="254">
        <v>79645</v>
      </c>
      <c r="F10" s="254">
        <v>82565</v>
      </c>
      <c r="G10" s="254"/>
      <c r="H10" s="254">
        <v>41751</v>
      </c>
      <c r="I10" s="254">
        <v>45703</v>
      </c>
      <c r="J10" s="254"/>
      <c r="K10" s="254">
        <v>40402</v>
      </c>
      <c r="L10" s="254">
        <v>42452</v>
      </c>
      <c r="M10" s="254"/>
      <c r="N10" s="254">
        <v>13478</v>
      </c>
      <c r="O10" s="254">
        <v>13487</v>
      </c>
      <c r="P10" s="254"/>
      <c r="Q10" s="254">
        <v>825.1</v>
      </c>
      <c r="R10" s="254">
        <v>704.4</v>
      </c>
      <c r="S10" s="254"/>
      <c r="T10" s="254">
        <v>253522.1</v>
      </c>
      <c r="U10" s="254">
        <v>267617.40000000002</v>
      </c>
      <c r="V10" s="12"/>
      <c r="W10" s="14"/>
    </row>
    <row r="11" spans="1:23" ht="15" x14ac:dyDescent="0.25">
      <c r="A11" s="114" t="s">
        <v>137</v>
      </c>
      <c r="B11" s="254">
        <v>882958</v>
      </c>
      <c r="C11" s="254">
        <v>932297</v>
      </c>
      <c r="D11" s="254"/>
      <c r="E11" s="254">
        <v>810835</v>
      </c>
      <c r="F11" s="254">
        <v>828755</v>
      </c>
      <c r="G11" s="254"/>
      <c r="H11" s="254">
        <v>484371</v>
      </c>
      <c r="I11" s="254">
        <v>503819</v>
      </c>
      <c r="J11" s="254"/>
      <c r="K11" s="254">
        <v>529598</v>
      </c>
      <c r="L11" s="254">
        <v>556629</v>
      </c>
      <c r="M11" s="254"/>
      <c r="N11" s="254">
        <v>263762</v>
      </c>
      <c r="O11" s="254">
        <v>274896</v>
      </c>
      <c r="P11" s="254"/>
      <c r="Q11" s="254">
        <v>23387.200000000001</v>
      </c>
      <c r="R11" s="254">
        <v>22728.7</v>
      </c>
      <c r="S11" s="254"/>
      <c r="T11" s="254">
        <v>2994911.2</v>
      </c>
      <c r="U11" s="254">
        <v>3119124.7</v>
      </c>
      <c r="V11" s="12"/>
      <c r="W11" s="14"/>
    </row>
    <row r="12" spans="1:23" ht="15" x14ac:dyDescent="0.25">
      <c r="A12" s="114"/>
      <c r="B12" s="380" t="s">
        <v>22</v>
      </c>
      <c r="C12" s="380"/>
      <c r="D12" s="380"/>
      <c r="E12" s="380"/>
      <c r="F12" s="380"/>
      <c r="G12" s="380"/>
      <c r="H12" s="380"/>
      <c r="I12" s="380"/>
      <c r="J12" s="380"/>
      <c r="K12" s="380"/>
      <c r="L12" s="380"/>
      <c r="M12" s="380"/>
      <c r="N12" s="380"/>
      <c r="O12" s="380"/>
      <c r="P12" s="380"/>
      <c r="Q12" s="380"/>
      <c r="R12" s="380"/>
      <c r="S12" s="380"/>
      <c r="T12" s="380"/>
      <c r="U12" s="380"/>
      <c r="V12" s="15"/>
      <c r="W12" s="16"/>
    </row>
    <row r="13" spans="1:23" ht="15" x14ac:dyDescent="0.25">
      <c r="A13" s="115" t="s">
        <v>138</v>
      </c>
      <c r="B13" s="255">
        <v>6.94</v>
      </c>
      <c r="C13" s="255">
        <v>6.98</v>
      </c>
      <c r="D13" s="256"/>
      <c r="E13" s="255">
        <v>7.17</v>
      </c>
      <c r="F13" s="255">
        <v>7.48</v>
      </c>
      <c r="G13" s="256"/>
      <c r="H13" s="255">
        <v>6.6715389649669401</v>
      </c>
      <c r="I13" s="255">
        <v>6.6545723761906599</v>
      </c>
      <c r="J13" s="257"/>
      <c r="K13" s="255">
        <v>6.04</v>
      </c>
      <c r="L13" s="255">
        <v>6.03</v>
      </c>
      <c r="M13" s="256"/>
      <c r="N13" s="255">
        <v>5.18</v>
      </c>
      <c r="O13" s="255">
        <v>5.26</v>
      </c>
      <c r="P13" s="256"/>
      <c r="Q13" s="255">
        <v>6.3564573152673098</v>
      </c>
      <c r="R13" s="255">
        <v>6.99</v>
      </c>
      <c r="S13" s="256"/>
      <c r="T13" s="255">
        <v>6.64</v>
      </c>
      <c r="U13" s="255">
        <v>6.74</v>
      </c>
      <c r="V13" s="17"/>
      <c r="W13" s="18"/>
    </row>
    <row r="14" spans="1:23" ht="15" x14ac:dyDescent="0.25">
      <c r="A14" s="116"/>
      <c r="B14" s="258"/>
      <c r="C14" s="258"/>
      <c r="D14" s="257"/>
      <c r="E14" s="258"/>
      <c r="F14" s="258"/>
      <c r="G14" s="257"/>
      <c r="H14" s="258"/>
      <c r="I14" s="258"/>
      <c r="J14" s="257"/>
      <c r="K14" s="258"/>
      <c r="L14" s="258"/>
      <c r="M14" s="257"/>
      <c r="N14" s="258"/>
      <c r="O14" s="258"/>
      <c r="P14" s="257"/>
      <c r="Q14" s="258"/>
      <c r="R14" s="258"/>
      <c r="S14" s="257"/>
      <c r="T14" s="258"/>
      <c r="U14" s="258"/>
      <c r="V14" s="19"/>
      <c r="W14" s="20"/>
    </row>
    <row r="15" spans="1:23" ht="15" x14ac:dyDescent="0.25">
      <c r="A15" s="117" t="s">
        <v>139</v>
      </c>
      <c r="B15" s="253">
        <v>5.5</v>
      </c>
      <c r="C15" s="253">
        <v>5.5</v>
      </c>
      <c r="D15" s="259"/>
      <c r="E15" s="253">
        <v>5.5</v>
      </c>
      <c r="F15" s="253">
        <v>5.5</v>
      </c>
      <c r="G15" s="259"/>
      <c r="H15" s="253">
        <v>4.5</v>
      </c>
      <c r="I15" s="253">
        <v>4.5</v>
      </c>
      <c r="J15" s="259"/>
      <c r="K15" s="253">
        <v>4.5</v>
      </c>
      <c r="L15" s="253">
        <v>4.5</v>
      </c>
      <c r="M15" s="259"/>
      <c r="N15" s="253">
        <v>4.5</v>
      </c>
      <c r="O15" s="253">
        <v>4.5</v>
      </c>
      <c r="P15" s="259"/>
      <c r="Q15" s="253">
        <v>4.5</v>
      </c>
      <c r="R15" s="253">
        <v>4.5</v>
      </c>
      <c r="S15" s="259"/>
      <c r="T15" s="253"/>
      <c r="U15" s="253"/>
      <c r="V15" s="183"/>
      <c r="W15" s="184"/>
    </row>
    <row r="16" spans="1:23" ht="15.75" x14ac:dyDescent="0.25">
      <c r="A16" s="383" t="s">
        <v>201</v>
      </c>
      <c r="B16" s="383"/>
      <c r="C16" s="383"/>
      <c r="D16" s="383"/>
      <c r="E16" s="383"/>
      <c r="F16" s="383"/>
      <c r="G16" s="383"/>
      <c r="H16" s="383"/>
      <c r="I16" s="383"/>
      <c r="J16" s="383"/>
      <c r="K16" s="383"/>
      <c r="L16" s="383"/>
      <c r="M16" s="383"/>
      <c r="N16" s="383"/>
      <c r="O16" s="383"/>
      <c r="P16" s="383"/>
      <c r="Q16" s="383"/>
      <c r="R16" s="383"/>
      <c r="S16" s="113"/>
      <c r="T16" s="113"/>
      <c r="U16" s="113"/>
      <c r="V16" s="185"/>
      <c r="W16" s="186"/>
    </row>
    <row r="17" spans="1:23" x14ac:dyDescent="0.2">
      <c r="A17" s="29"/>
      <c r="V17" s="187"/>
      <c r="W17" s="187"/>
    </row>
    <row r="18" spans="1:23" x14ac:dyDescent="0.2">
      <c r="V18" s="187"/>
      <c r="W18" s="187"/>
    </row>
    <row r="19" spans="1:23" x14ac:dyDescent="0.2">
      <c r="C19" s="29"/>
    </row>
  </sheetData>
  <mergeCells count="12">
    <mergeCell ref="B12:U12"/>
    <mergeCell ref="A1:U1"/>
    <mergeCell ref="B5:U5"/>
    <mergeCell ref="A16:R16"/>
    <mergeCell ref="A2:U2"/>
    <mergeCell ref="B3:C3"/>
    <mergeCell ref="E3:F3"/>
    <mergeCell ref="H3:I3"/>
    <mergeCell ref="K3:L3"/>
    <mergeCell ref="N3:O3"/>
    <mergeCell ref="Q3:R3"/>
    <mergeCell ref="T3:U3"/>
  </mergeCells>
  <pageMargins left="0.7" right="0.7" top="0.75" bottom="0.75" header="0.3" footer="0.3"/>
  <pageSetup scale="3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3"/>
  <dimension ref="A1:R37"/>
  <sheetViews>
    <sheetView view="pageBreakPreview" zoomScale="60" zoomScaleNormal="85" workbookViewId="0">
      <selection activeCell="C16" sqref="A1:XFD1048576"/>
    </sheetView>
  </sheetViews>
  <sheetFormatPr defaultColWidth="9" defaultRowHeight="14.25" x14ac:dyDescent="0.2"/>
  <cols>
    <col min="1" max="1" width="37.5" style="304" bestFit="1" customWidth="1"/>
    <col min="2" max="2" width="9.625" style="304" bestFit="1" customWidth="1"/>
    <col min="3" max="4" width="12.5" style="304" bestFit="1" customWidth="1"/>
    <col min="5" max="5" width="9" style="304"/>
    <col min="6" max="6" width="18" style="304" customWidth="1"/>
    <col min="7" max="7" width="17" style="304" customWidth="1"/>
    <col min="8" max="8" width="9" style="304"/>
    <col min="9" max="10" width="8.5" style="304" bestFit="1" customWidth="1"/>
    <col min="11" max="11" width="12.5" style="304" bestFit="1" customWidth="1"/>
    <col min="12" max="16384" width="9" style="304"/>
  </cols>
  <sheetData>
    <row r="1" spans="1:11" ht="15" x14ac:dyDescent="0.25">
      <c r="A1" s="386" t="s">
        <v>202</v>
      </c>
      <c r="B1" s="386"/>
      <c r="C1" s="386"/>
      <c r="D1" s="386"/>
      <c r="E1" s="386"/>
      <c r="F1" s="386"/>
      <c r="G1" s="386"/>
      <c r="H1" s="386"/>
      <c r="I1" s="386"/>
      <c r="J1" s="386"/>
      <c r="K1" s="386"/>
    </row>
    <row r="2" spans="1:11" ht="16.5" x14ac:dyDescent="0.25">
      <c r="A2" s="392" t="s">
        <v>245</v>
      </c>
      <c r="B2" s="392"/>
      <c r="C2" s="392"/>
      <c r="D2" s="392"/>
      <c r="E2" s="392"/>
      <c r="F2" s="392"/>
      <c r="G2" s="392"/>
      <c r="H2" s="392"/>
      <c r="I2" s="392"/>
      <c r="J2" s="392"/>
      <c r="K2" s="392"/>
    </row>
    <row r="3" spans="1:11" ht="15" x14ac:dyDescent="0.25">
      <c r="A3" s="386" t="s">
        <v>219</v>
      </c>
      <c r="B3" s="386"/>
      <c r="C3" s="386"/>
      <c r="D3" s="386"/>
      <c r="E3" s="386"/>
      <c r="F3" s="386"/>
      <c r="G3" s="386"/>
      <c r="H3" s="386"/>
      <c r="I3" s="386"/>
      <c r="J3" s="386"/>
      <c r="K3" s="386"/>
    </row>
    <row r="4" spans="1:11" ht="36" customHeight="1" x14ac:dyDescent="0.25">
      <c r="A4" s="305"/>
      <c r="B4" s="393" t="s">
        <v>35</v>
      </c>
      <c r="C4" s="393"/>
      <c r="D4" s="393"/>
      <c r="E4" s="306"/>
      <c r="F4" s="394" t="s">
        <v>197</v>
      </c>
      <c r="G4" s="394" t="s">
        <v>221</v>
      </c>
      <c r="H4" s="307"/>
      <c r="I4" s="396" t="s">
        <v>36</v>
      </c>
      <c r="J4" s="396"/>
      <c r="K4" s="396"/>
    </row>
    <row r="5" spans="1:11" ht="36" customHeight="1" x14ac:dyDescent="0.25">
      <c r="A5" s="305"/>
      <c r="B5" s="308" t="s">
        <v>215</v>
      </c>
      <c r="C5" s="308" t="s">
        <v>190</v>
      </c>
      <c r="D5" s="308" t="s">
        <v>217</v>
      </c>
      <c r="E5" s="309"/>
      <c r="F5" s="395"/>
      <c r="G5" s="395"/>
      <c r="H5" s="309"/>
      <c r="I5" s="310" t="s">
        <v>215</v>
      </c>
      <c r="J5" s="310" t="s">
        <v>190</v>
      </c>
      <c r="K5" s="310" t="s">
        <v>217</v>
      </c>
    </row>
    <row r="6" spans="1:11" ht="15" x14ac:dyDescent="0.25">
      <c r="A6" s="305"/>
      <c r="B6" s="387" t="s">
        <v>21</v>
      </c>
      <c r="C6" s="387"/>
      <c r="D6" s="387"/>
      <c r="E6" s="305"/>
      <c r="F6" s="388" t="s">
        <v>22</v>
      </c>
      <c r="G6" s="388"/>
      <c r="H6" s="305"/>
      <c r="I6" s="389" t="s">
        <v>22</v>
      </c>
      <c r="J6" s="389"/>
      <c r="K6" s="389"/>
    </row>
    <row r="7" spans="1:11" ht="15" x14ac:dyDescent="0.25">
      <c r="A7" s="78" t="s">
        <v>23</v>
      </c>
      <c r="B7" s="311"/>
      <c r="C7" s="311"/>
      <c r="D7" s="311"/>
      <c r="E7" s="305"/>
      <c r="F7" s="260"/>
      <c r="G7" s="260"/>
      <c r="H7" s="305"/>
      <c r="I7" s="261"/>
      <c r="J7" s="261"/>
      <c r="K7" s="261"/>
    </row>
    <row r="8" spans="1:11" ht="15" x14ac:dyDescent="0.25">
      <c r="A8" s="188" t="s">
        <v>24</v>
      </c>
      <c r="B8" s="312">
        <v>447923</v>
      </c>
      <c r="C8" s="312">
        <v>450679</v>
      </c>
      <c r="D8" s="312">
        <v>500331</v>
      </c>
      <c r="E8" s="312"/>
      <c r="F8" s="313">
        <v>-0.61152172610661204</v>
      </c>
      <c r="G8" s="313">
        <v>-10.474665771259428</v>
      </c>
      <c r="H8" s="312"/>
      <c r="I8" s="314">
        <v>15.633893196220066</v>
      </c>
      <c r="J8" s="314">
        <v>17.735285441607541</v>
      </c>
      <c r="K8" s="314">
        <v>18.492086169482498</v>
      </c>
    </row>
    <row r="9" spans="1:11" ht="15" x14ac:dyDescent="0.25">
      <c r="A9" s="188" t="s">
        <v>25</v>
      </c>
      <c r="B9" s="312">
        <v>449160</v>
      </c>
      <c r="C9" s="312">
        <v>366751.5</v>
      </c>
      <c r="D9" s="312">
        <v>377775.4</v>
      </c>
      <c r="E9" s="312"/>
      <c r="F9" s="313">
        <v>22.469846749093048</v>
      </c>
      <c r="G9" s="313">
        <v>18.896042463326079</v>
      </c>
      <c r="H9" s="312"/>
      <c r="I9" s="314">
        <v>15.677068308647257</v>
      </c>
      <c r="J9" s="314">
        <v>14.432539653806206</v>
      </c>
      <c r="K9" s="314">
        <v>13.962467345638627</v>
      </c>
    </row>
    <row r="10" spans="1:11" ht="30" x14ac:dyDescent="0.25">
      <c r="A10" s="188" t="s">
        <v>26</v>
      </c>
      <c r="B10" s="312">
        <v>15282</v>
      </c>
      <c r="C10" s="312">
        <v>3974</v>
      </c>
      <c r="D10" s="312">
        <v>8245</v>
      </c>
      <c r="E10" s="312"/>
      <c r="F10" s="313">
        <v>284.5495722194263</v>
      </c>
      <c r="G10" s="313">
        <v>85.348696179502738</v>
      </c>
      <c r="H10" s="312"/>
      <c r="I10" s="314">
        <v>0.53338889903986864</v>
      </c>
      <c r="J10" s="314">
        <v>0.15638630676146076</v>
      </c>
      <c r="K10" s="314">
        <v>0.30473276784245468</v>
      </c>
    </row>
    <row r="11" spans="1:11" ht="15" x14ac:dyDescent="0.25">
      <c r="A11" s="188"/>
      <c r="B11" s="312"/>
      <c r="C11" s="312"/>
      <c r="D11" s="312"/>
      <c r="E11" s="312"/>
      <c r="F11" s="313"/>
      <c r="G11" s="313"/>
      <c r="H11" s="312"/>
      <c r="I11" s="314"/>
      <c r="J11" s="314"/>
      <c r="K11" s="314"/>
    </row>
    <row r="12" spans="1:11" s="317" customFormat="1" ht="15" x14ac:dyDescent="0.25">
      <c r="A12" s="189" t="s">
        <v>20</v>
      </c>
      <c r="B12" s="315">
        <v>1786676</v>
      </c>
      <c r="C12" s="315">
        <v>1600892</v>
      </c>
      <c r="D12" s="315">
        <v>1692510.7</v>
      </c>
      <c r="E12" s="315"/>
      <c r="F12" s="313">
        <v>11.605030195665922</v>
      </c>
      <c r="G12" s="313">
        <v>5.5636457719292487</v>
      </c>
      <c r="H12" s="315"/>
      <c r="I12" s="316">
        <v>62.360498925595877</v>
      </c>
      <c r="J12" s="316">
        <v>62.998889633610567</v>
      </c>
      <c r="K12" s="316">
        <v>62.554696205454277</v>
      </c>
    </row>
    <row r="13" spans="1:11" ht="15" x14ac:dyDescent="0.25">
      <c r="A13" s="188" t="s">
        <v>27</v>
      </c>
      <c r="B13" s="312">
        <v>23494.400000000001</v>
      </c>
      <c r="C13" s="312">
        <v>23093.5</v>
      </c>
      <c r="D13" s="312">
        <v>23359.599999999999</v>
      </c>
      <c r="E13" s="312"/>
      <c r="F13" s="313">
        <v>1.7359863164959854</v>
      </c>
      <c r="G13" s="313">
        <v>0.57706467576501552</v>
      </c>
      <c r="H13" s="312"/>
      <c r="I13" s="314">
        <v>0.82002696961145716</v>
      </c>
      <c r="J13" s="314">
        <v>0.90878388907795515</v>
      </c>
      <c r="K13" s="314">
        <v>0.86336392525077055</v>
      </c>
    </row>
    <row r="14" spans="1:11" ht="15" x14ac:dyDescent="0.25">
      <c r="A14" s="188" t="s">
        <v>28</v>
      </c>
      <c r="B14" s="312">
        <v>1763181.6</v>
      </c>
      <c r="C14" s="312">
        <v>1577798.5</v>
      </c>
      <c r="D14" s="312">
        <v>1669151.1</v>
      </c>
      <c r="E14" s="312"/>
      <c r="F14" s="313">
        <v>11.749478783254009</v>
      </c>
      <c r="G14" s="313">
        <v>5.6334324675579195</v>
      </c>
      <c r="H14" s="312"/>
      <c r="I14" s="314">
        <v>61.540471955984422</v>
      </c>
      <c r="J14" s="314">
        <v>62.090105744532607</v>
      </c>
      <c r="K14" s="314">
        <v>61.691332280203504</v>
      </c>
    </row>
    <row r="15" spans="1:11" ht="15" x14ac:dyDescent="0.25">
      <c r="A15" s="188" t="s">
        <v>29</v>
      </c>
      <c r="B15" s="318">
        <v>8309</v>
      </c>
      <c r="C15" s="312">
        <v>9140</v>
      </c>
      <c r="D15" s="312">
        <v>8559</v>
      </c>
      <c r="E15" s="312"/>
      <c r="F15" s="313">
        <v>-9.0919037199124748</v>
      </c>
      <c r="G15" s="313">
        <v>-2.9209019745297327</v>
      </c>
      <c r="H15" s="312"/>
      <c r="I15" s="314">
        <v>0.29000970829225675</v>
      </c>
      <c r="J15" s="314">
        <v>0.3596806350779444</v>
      </c>
      <c r="K15" s="314">
        <v>0.31633811521692778</v>
      </c>
    </row>
    <row r="16" spans="1:11" ht="30" x14ac:dyDescent="0.25">
      <c r="A16" s="188" t="s">
        <v>30</v>
      </c>
      <c r="B16" s="319">
        <v>28479</v>
      </c>
      <c r="C16" s="319">
        <v>27295</v>
      </c>
      <c r="D16" s="319">
        <v>28872</v>
      </c>
      <c r="E16" s="312"/>
      <c r="F16" s="313">
        <v>4.3377908041766</v>
      </c>
      <c r="G16" s="313">
        <v>-1.3611803823773916</v>
      </c>
      <c r="H16" s="312"/>
      <c r="I16" s="314">
        <v>0.99400487212121558</v>
      </c>
      <c r="J16" s="314">
        <v>1.074122859349288</v>
      </c>
      <c r="K16" s="314">
        <v>1.067100603171298</v>
      </c>
    </row>
    <row r="17" spans="1:11" ht="15" x14ac:dyDescent="0.25">
      <c r="A17" s="188" t="s">
        <v>31</v>
      </c>
      <c r="B17" s="312">
        <v>13977.7</v>
      </c>
      <c r="C17" s="312">
        <v>12822</v>
      </c>
      <c r="D17" s="312">
        <v>13827.1</v>
      </c>
      <c r="E17" s="312"/>
      <c r="F17" s="313">
        <v>9.0134144439245176</v>
      </c>
      <c r="G17" s="313">
        <v>1.0891654793846905</v>
      </c>
      <c r="H17" s="312"/>
      <c r="I17" s="314">
        <v>0.48786480919444913</v>
      </c>
      <c r="J17" s="314">
        <v>0.50457605065310751</v>
      </c>
      <c r="K17" s="314">
        <v>0.51104553720247481</v>
      </c>
    </row>
    <row r="18" spans="1:11" ht="15" x14ac:dyDescent="0.25">
      <c r="A18" s="188" t="s">
        <v>32</v>
      </c>
      <c r="B18" s="312">
        <v>475</v>
      </c>
      <c r="C18" s="312">
        <v>498</v>
      </c>
      <c r="D18" s="312">
        <v>498</v>
      </c>
      <c r="E18" s="312"/>
      <c r="F18" s="313">
        <v>-4.6184738955823317</v>
      </c>
      <c r="G18" s="313">
        <v>-4.6184738955823317</v>
      </c>
      <c r="H18" s="312"/>
      <c r="I18" s="314">
        <v>1.6578963947384999E-2</v>
      </c>
      <c r="J18" s="314">
        <v>1.9597478804028044E-2</v>
      </c>
      <c r="K18" s="314">
        <v>1.8405933097094294E-2</v>
      </c>
    </row>
    <row r="19" spans="1:11" ht="15" x14ac:dyDescent="0.25">
      <c r="A19" s="188" t="s">
        <v>33</v>
      </c>
      <c r="B19" s="312">
        <v>107998.39999999999</v>
      </c>
      <c r="C19" s="312">
        <v>67035.5</v>
      </c>
      <c r="D19" s="312">
        <v>69043.100000000006</v>
      </c>
      <c r="E19" s="312"/>
      <c r="F19" s="313">
        <v>61.106279508618556</v>
      </c>
      <c r="G19" s="313">
        <v>56.421713393517933</v>
      </c>
      <c r="H19" s="312"/>
      <c r="I19" s="314">
        <v>3.7694770104742403</v>
      </c>
      <c r="J19" s="314">
        <v>2.6380056031474335</v>
      </c>
      <c r="K19" s="314">
        <v>2.5518126092690583</v>
      </c>
    </row>
    <row r="20" spans="1:11" ht="15" x14ac:dyDescent="0.25">
      <c r="A20" s="188" t="s">
        <v>34</v>
      </c>
      <c r="B20" s="312">
        <v>30290.799999999999</v>
      </c>
      <c r="C20" s="312">
        <v>25149.7</v>
      </c>
      <c r="D20" s="312">
        <v>29347.599999999999</v>
      </c>
      <c r="E20" s="312"/>
      <c r="F20" s="313">
        <v>20.441993343856968</v>
      </c>
      <c r="G20" s="313">
        <v>3.2138914255339435</v>
      </c>
      <c r="H20" s="312"/>
      <c r="I20" s="314">
        <v>1.0572422760788411</v>
      </c>
      <c r="J20" s="314">
        <v>0.9897002262603698</v>
      </c>
      <c r="K20" s="314">
        <v>1.0846786388760732</v>
      </c>
    </row>
    <row r="21" spans="1:11" s="317" customFormat="1" ht="15" x14ac:dyDescent="0.25">
      <c r="A21" s="189" t="s">
        <v>19</v>
      </c>
      <c r="B21" s="315">
        <v>2865076.5</v>
      </c>
      <c r="C21" s="315">
        <v>2541143.2000000002</v>
      </c>
      <c r="D21" s="315">
        <v>2705649.3</v>
      </c>
      <c r="E21" s="315"/>
      <c r="F21" s="313">
        <v>12.747542129857138</v>
      </c>
      <c r="G21" s="313">
        <v>5.8923822832471329</v>
      </c>
      <c r="H21" s="315"/>
      <c r="I21" s="316">
        <v>100</v>
      </c>
      <c r="J21" s="316">
        <v>100</v>
      </c>
      <c r="K21" s="316">
        <v>100</v>
      </c>
    </row>
    <row r="22" spans="1:11" ht="15" x14ac:dyDescent="0.25">
      <c r="A22" s="305"/>
      <c r="B22" s="312"/>
      <c r="C22" s="312"/>
      <c r="D22" s="312"/>
      <c r="E22" s="312"/>
      <c r="F22" s="313"/>
      <c r="G22" s="313"/>
      <c r="H22" s="312"/>
      <c r="I22" s="314"/>
      <c r="J22" s="314"/>
      <c r="K22" s="314"/>
    </row>
    <row r="23" spans="1:11" ht="15" x14ac:dyDescent="0.25">
      <c r="A23" s="78" t="s">
        <v>220</v>
      </c>
      <c r="B23" s="312"/>
      <c r="C23" s="312"/>
      <c r="D23" s="312"/>
      <c r="E23" s="315"/>
      <c r="F23" s="313"/>
      <c r="G23" s="313"/>
      <c r="H23" s="315"/>
      <c r="I23" s="314"/>
      <c r="J23" s="314"/>
      <c r="K23" s="314"/>
    </row>
    <row r="24" spans="1:11" s="317" customFormat="1" ht="15" x14ac:dyDescent="0.25">
      <c r="A24" s="189" t="s">
        <v>37</v>
      </c>
      <c r="B24" s="315">
        <v>2218058.5</v>
      </c>
      <c r="C24" s="315">
        <v>2032288</v>
      </c>
      <c r="D24" s="315">
        <v>2150953.4</v>
      </c>
      <c r="E24" s="315"/>
      <c r="F24" s="313">
        <v>9.1409534475428664</v>
      </c>
      <c r="G24" s="313">
        <v>3.1197839990396936</v>
      </c>
      <c r="H24" s="315"/>
      <c r="I24" s="316">
        <v>77.417077694086004</v>
      </c>
      <c r="J24" s="316">
        <v>79.975343380884638</v>
      </c>
      <c r="K24" s="316">
        <v>79.498603163388552</v>
      </c>
    </row>
    <row r="25" spans="1:11" ht="15" x14ac:dyDescent="0.25">
      <c r="A25" s="188" t="s">
        <v>38</v>
      </c>
      <c r="B25" s="312">
        <v>47731.1</v>
      </c>
      <c r="C25" s="312">
        <v>42435.199999999997</v>
      </c>
      <c r="D25" s="312">
        <v>39134.800000000003</v>
      </c>
      <c r="E25" s="312"/>
      <c r="F25" s="313">
        <v>12.479969459316798</v>
      </c>
      <c r="G25" s="313">
        <v>21.965871807189497</v>
      </c>
      <c r="H25" s="312"/>
      <c r="I25" s="314">
        <v>1.6659624969874276</v>
      </c>
      <c r="J25" s="314">
        <v>1.6699255673588167</v>
      </c>
      <c r="K25" s="314">
        <v>1.4464106637914975</v>
      </c>
    </row>
    <row r="26" spans="1:11" ht="15" x14ac:dyDescent="0.25">
      <c r="A26" s="188" t="s">
        <v>39</v>
      </c>
      <c r="B26" s="312">
        <v>3270</v>
      </c>
      <c r="C26" s="312">
        <v>3958</v>
      </c>
      <c r="D26" s="312">
        <v>3764</v>
      </c>
      <c r="E26" s="312"/>
      <c r="F26" s="313">
        <v>-17.382516422435579</v>
      </c>
      <c r="G26" s="313">
        <v>-13.124335812964926</v>
      </c>
      <c r="H26" s="312"/>
      <c r="I26" s="314">
        <v>0.11413307812199779</v>
      </c>
      <c r="J26" s="314">
        <v>0.15575666888823894</v>
      </c>
      <c r="K26" s="314">
        <v>0.13911632967362031</v>
      </c>
    </row>
    <row r="27" spans="1:11" ht="30" x14ac:dyDescent="0.25">
      <c r="A27" s="188" t="s">
        <v>40</v>
      </c>
      <c r="B27" s="312">
        <v>56105</v>
      </c>
      <c r="C27" s="312">
        <v>26927</v>
      </c>
      <c r="D27" s="312">
        <v>46455</v>
      </c>
      <c r="E27" s="312"/>
      <c r="F27" s="313">
        <v>108.35963902402793</v>
      </c>
      <c r="G27" s="313">
        <v>20.772790872887747</v>
      </c>
      <c r="H27" s="312"/>
      <c r="I27" s="314">
        <v>1.9582374153011273</v>
      </c>
      <c r="J27" s="314">
        <v>1.0596411882651871</v>
      </c>
      <c r="K27" s="314">
        <v>1.7169630964367779</v>
      </c>
    </row>
    <row r="28" spans="1:11" ht="15" x14ac:dyDescent="0.25">
      <c r="A28" s="188" t="s">
        <v>41</v>
      </c>
      <c r="B28" s="312">
        <v>134325.4</v>
      </c>
      <c r="C28" s="312">
        <v>114177.1</v>
      </c>
      <c r="D28" s="312">
        <v>116311</v>
      </c>
      <c r="E28" s="312"/>
      <c r="F28" s="313">
        <v>17.646533324107882</v>
      </c>
      <c r="G28" s="313">
        <v>15.488130959238578</v>
      </c>
      <c r="H28" s="312"/>
      <c r="I28" s="314">
        <v>4.688370450143303</v>
      </c>
      <c r="J28" s="314">
        <v>4.4931391509144385</v>
      </c>
      <c r="K28" s="314">
        <v>4.2988202499119161</v>
      </c>
    </row>
    <row r="29" spans="1:11" ht="15" x14ac:dyDescent="0.25">
      <c r="A29" s="188" t="s">
        <v>42</v>
      </c>
      <c r="B29" s="312">
        <v>113480.1</v>
      </c>
      <c r="C29" s="312">
        <v>59112.9</v>
      </c>
      <c r="D29" s="312">
        <v>65333.8</v>
      </c>
      <c r="E29" s="312"/>
      <c r="F29" s="313">
        <v>91.971803108966071</v>
      </c>
      <c r="G29" s="313">
        <v>73.692789949459538</v>
      </c>
      <c r="H29" s="312"/>
      <c r="I29" s="314">
        <v>3.9608052350434622</v>
      </c>
      <c r="J29" s="314">
        <v>2.3262325397482519</v>
      </c>
      <c r="K29" s="314">
        <v>2.414717975459717</v>
      </c>
    </row>
    <row r="30" spans="1:11" ht="15" x14ac:dyDescent="0.25">
      <c r="A30" s="188" t="s">
        <v>43</v>
      </c>
      <c r="B30" s="312">
        <v>78847.8</v>
      </c>
      <c r="C30" s="312">
        <v>71709</v>
      </c>
      <c r="D30" s="312">
        <v>82490.2</v>
      </c>
      <c r="E30" s="312"/>
      <c r="F30" s="313">
        <v>9.9552357444672168</v>
      </c>
      <c r="G30" s="313">
        <v>-4.4155548174207304</v>
      </c>
      <c r="H30" s="312"/>
      <c r="I30" s="314">
        <v>2.7520312284855222</v>
      </c>
      <c r="J30" s="314">
        <v>2.8219188906788091</v>
      </c>
      <c r="K30" s="314">
        <v>3.0488134585661197</v>
      </c>
    </row>
    <row r="31" spans="1:11" s="317" customFormat="1" ht="15" x14ac:dyDescent="0.25">
      <c r="A31" s="189" t="s">
        <v>168</v>
      </c>
      <c r="B31" s="315">
        <v>2651817.9</v>
      </c>
      <c r="C31" s="315">
        <v>2350607.2000000002</v>
      </c>
      <c r="D31" s="315">
        <v>2504442.2000000002</v>
      </c>
      <c r="E31" s="315"/>
      <c r="F31" s="313">
        <v>12.81416563345843</v>
      </c>
      <c r="G31" s="313">
        <v>5.8845718220208676</v>
      </c>
      <c r="H31" s="315"/>
      <c r="I31" s="316">
        <v>92.556617598168842</v>
      </c>
      <c r="J31" s="316">
        <v>92.501957386738383</v>
      </c>
      <c r="K31" s="316">
        <v>92.563444937228198</v>
      </c>
    </row>
    <row r="32" spans="1:11" ht="15" x14ac:dyDescent="0.25">
      <c r="A32" s="188" t="s">
        <v>44</v>
      </c>
      <c r="B32" s="312">
        <v>3802.8</v>
      </c>
      <c r="C32" s="312">
        <v>2794.9</v>
      </c>
      <c r="D32" s="312">
        <v>3656.8</v>
      </c>
      <c r="E32" s="312"/>
      <c r="F32" s="313">
        <v>36.062113134638096</v>
      </c>
      <c r="G32" s="313">
        <v>3.9925618026690035</v>
      </c>
      <c r="H32" s="312"/>
      <c r="I32" s="314">
        <v>0.13272944020866459</v>
      </c>
      <c r="J32" s="314">
        <v>0.10998593074172285</v>
      </c>
      <c r="K32" s="314">
        <v>0.13515424929609318</v>
      </c>
    </row>
    <row r="33" spans="1:18" ht="15" x14ac:dyDescent="0.25">
      <c r="A33" s="188" t="s">
        <v>45</v>
      </c>
      <c r="B33" s="312">
        <v>209455.8</v>
      </c>
      <c r="C33" s="312">
        <v>187741.1</v>
      </c>
      <c r="D33" s="312">
        <v>197550.3</v>
      </c>
      <c r="E33" s="312"/>
      <c r="F33" s="313">
        <v>11.566300612918523</v>
      </c>
      <c r="G33" s="313">
        <v>6.0265663985324291</v>
      </c>
      <c r="H33" s="312"/>
      <c r="I33" s="314">
        <v>7.3106529616224911</v>
      </c>
      <c r="J33" s="314">
        <v>7.388056682519899</v>
      </c>
      <c r="K33" s="314">
        <v>7.3014008134757153</v>
      </c>
    </row>
    <row r="34" spans="1:18" ht="15" x14ac:dyDescent="0.25">
      <c r="A34" s="190" t="s">
        <v>46</v>
      </c>
      <c r="B34" s="312">
        <v>213258.6</v>
      </c>
      <c r="C34" s="312">
        <v>190536</v>
      </c>
      <c r="D34" s="312">
        <v>201207.1</v>
      </c>
      <c r="E34" s="312"/>
      <c r="F34" s="313">
        <v>11.925620355208476</v>
      </c>
      <c r="G34" s="313">
        <v>5.9895997705846415</v>
      </c>
      <c r="H34" s="312"/>
      <c r="I34" s="314">
        <v>7.4433824018311556</v>
      </c>
      <c r="J34" s="314">
        <v>7.4980426132616209</v>
      </c>
      <c r="K34" s="314">
        <v>7.4365550627718084</v>
      </c>
    </row>
    <row r="35" spans="1:18" s="317" customFormat="1" ht="15" x14ac:dyDescent="0.25">
      <c r="A35" s="191" t="s">
        <v>47</v>
      </c>
      <c r="B35" s="320">
        <v>2865076.5</v>
      </c>
      <c r="C35" s="320">
        <v>2541143.2000000002</v>
      </c>
      <c r="D35" s="320">
        <v>2705649.3</v>
      </c>
      <c r="E35" s="320"/>
      <c r="F35" s="321">
        <v>12.747542129857138</v>
      </c>
      <c r="G35" s="321">
        <v>5.8923822832471329</v>
      </c>
      <c r="H35" s="320"/>
      <c r="I35" s="322">
        <v>100</v>
      </c>
      <c r="J35" s="322">
        <v>100</v>
      </c>
      <c r="K35" s="322">
        <v>100</v>
      </c>
    </row>
    <row r="36" spans="1:18" ht="15" x14ac:dyDescent="0.25">
      <c r="A36" s="390" t="s">
        <v>169</v>
      </c>
      <c r="B36" s="391"/>
      <c r="C36" s="391"/>
      <c r="D36" s="391"/>
      <c r="E36" s="391"/>
      <c r="F36" s="391"/>
      <c r="G36" s="391"/>
      <c r="H36" s="391"/>
      <c r="I36" s="391"/>
      <c r="J36" s="391"/>
      <c r="K36" s="391"/>
    </row>
    <row r="37" spans="1:18" ht="15" x14ac:dyDescent="0.25">
      <c r="A37" s="383" t="s">
        <v>201</v>
      </c>
      <c r="B37" s="383"/>
      <c r="C37" s="383"/>
      <c r="D37" s="383"/>
      <c r="E37" s="383"/>
      <c r="F37" s="383"/>
      <c r="G37" s="383"/>
      <c r="H37" s="383"/>
      <c r="I37" s="383"/>
      <c r="J37" s="383"/>
      <c r="K37" s="383"/>
      <c r="L37" s="383"/>
      <c r="M37" s="383"/>
      <c r="N37" s="383"/>
      <c r="O37" s="383"/>
      <c r="P37" s="383"/>
      <c r="Q37" s="383"/>
      <c r="R37" s="383"/>
    </row>
  </sheetData>
  <mergeCells count="12">
    <mergeCell ref="A37:R37"/>
    <mergeCell ref="A1:K1"/>
    <mergeCell ref="B6:D6"/>
    <mergeCell ref="F6:G6"/>
    <mergeCell ref="I6:K6"/>
    <mergeCell ref="A36:K36"/>
    <mergeCell ref="A2:K2"/>
    <mergeCell ref="A3:K3"/>
    <mergeCell ref="B4:D4"/>
    <mergeCell ref="F4:F5"/>
    <mergeCell ref="G4:G5"/>
    <mergeCell ref="I4:K4"/>
  </mergeCells>
  <pageMargins left="0.7" right="0.7" top="0.75" bottom="0.75" header="0.3" footer="0.3"/>
  <pageSetup paperSize="9" scale="52" orientation="portrait" horizontalDpi="204" verticalDpi="1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4"/>
  <dimension ref="A1:U52"/>
  <sheetViews>
    <sheetView view="pageBreakPreview" zoomScale="60" zoomScaleNormal="100" workbookViewId="0">
      <selection activeCell="O38" sqref="O38"/>
    </sheetView>
  </sheetViews>
  <sheetFormatPr defaultColWidth="9" defaultRowHeight="12.75" x14ac:dyDescent="0.2"/>
  <cols>
    <col min="1" max="1" width="13.5" style="3" customWidth="1"/>
    <col min="2" max="2" width="39.875" style="3" customWidth="1"/>
    <col min="3" max="3" width="9" style="3"/>
    <col min="4" max="4" width="10.375" style="3" customWidth="1"/>
    <col min="5" max="5" width="9" style="3"/>
    <col min="6" max="6" width="17" style="6" customWidth="1"/>
    <col min="7" max="7" width="9" style="3"/>
    <col min="8" max="8" width="26" style="3" bestFit="1" customWidth="1"/>
    <col min="9" max="9" width="9.375" style="3" bestFit="1" customWidth="1"/>
    <col min="10" max="10" width="9" style="3"/>
    <col min="11" max="11" width="17" style="6" customWidth="1"/>
    <col min="12" max="13" width="9" style="3"/>
    <col min="14" max="14" width="9.375" style="3" bestFit="1" customWidth="1"/>
    <col min="15" max="15" width="9" style="3"/>
    <col min="16" max="16" width="17" style="6" customWidth="1"/>
    <col min="17" max="20" width="9" style="3"/>
    <col min="21" max="21" width="17" style="6" customWidth="1"/>
    <col min="22" max="16384" width="9" style="3"/>
  </cols>
  <sheetData>
    <row r="1" spans="1:21" ht="13.5" x14ac:dyDescent="0.25">
      <c r="A1" s="400" t="s">
        <v>203</v>
      </c>
      <c r="B1" s="400"/>
      <c r="C1" s="400"/>
      <c r="D1" s="400"/>
      <c r="E1" s="400"/>
      <c r="F1" s="400"/>
      <c r="G1" s="400"/>
      <c r="H1" s="400"/>
      <c r="I1" s="400"/>
      <c r="J1" s="400"/>
      <c r="K1" s="400"/>
      <c r="L1" s="400"/>
      <c r="M1" s="400"/>
      <c r="N1" s="400"/>
      <c r="O1" s="400"/>
      <c r="P1" s="400"/>
      <c r="Q1" s="400"/>
      <c r="R1" s="400"/>
      <c r="S1" s="400"/>
      <c r="T1" s="400"/>
      <c r="U1" s="400"/>
    </row>
    <row r="2" spans="1:21" ht="15" x14ac:dyDescent="0.25">
      <c r="A2" s="43"/>
      <c r="B2" s="350" t="s">
        <v>223</v>
      </c>
      <c r="C2" s="350"/>
      <c r="D2" s="350"/>
      <c r="E2" s="350"/>
      <c r="F2" s="350"/>
      <c r="G2" s="350"/>
      <c r="H2" s="350"/>
      <c r="I2" s="350"/>
      <c r="J2" s="350"/>
      <c r="K2" s="350"/>
      <c r="L2" s="350"/>
      <c r="M2" s="350"/>
      <c r="N2" s="350"/>
      <c r="O2" s="350"/>
      <c r="P2" s="350"/>
      <c r="Q2" s="350"/>
      <c r="R2" s="350"/>
      <c r="S2" s="350"/>
      <c r="T2" s="350"/>
      <c r="U2" s="350"/>
    </row>
    <row r="3" spans="1:21" ht="15" x14ac:dyDescent="0.25">
      <c r="A3" s="43"/>
      <c r="B3" s="44"/>
      <c r="C3" s="352" t="s">
        <v>74</v>
      </c>
      <c r="D3" s="352"/>
      <c r="E3" s="352"/>
      <c r="F3" s="352"/>
      <c r="G3" s="45"/>
      <c r="H3" s="352" t="s">
        <v>57</v>
      </c>
      <c r="I3" s="352"/>
      <c r="J3" s="352"/>
      <c r="K3" s="352"/>
      <c r="L3" s="45"/>
      <c r="M3" s="352" t="s">
        <v>16</v>
      </c>
      <c r="N3" s="352"/>
      <c r="O3" s="352"/>
      <c r="P3" s="352"/>
      <c r="Q3" s="46"/>
      <c r="R3" s="352" t="s">
        <v>58</v>
      </c>
      <c r="S3" s="352"/>
      <c r="T3" s="352"/>
      <c r="U3" s="352"/>
    </row>
    <row r="4" spans="1:21" ht="15" customHeight="1" x14ac:dyDescent="0.25">
      <c r="A4" s="43"/>
      <c r="B4" s="47"/>
      <c r="C4" s="398" t="s">
        <v>217</v>
      </c>
      <c r="D4" s="398"/>
      <c r="E4" s="397" t="s">
        <v>215</v>
      </c>
      <c r="F4" s="397"/>
      <c r="G4" s="48"/>
      <c r="H4" s="398" t="s">
        <v>217</v>
      </c>
      <c r="I4" s="398"/>
      <c r="J4" s="397" t="s">
        <v>215</v>
      </c>
      <c r="K4" s="397"/>
      <c r="L4" s="48"/>
      <c r="M4" s="398" t="s">
        <v>217</v>
      </c>
      <c r="N4" s="398"/>
      <c r="O4" s="397" t="s">
        <v>215</v>
      </c>
      <c r="P4" s="397"/>
      <c r="Q4" s="49"/>
      <c r="R4" s="398" t="s">
        <v>217</v>
      </c>
      <c r="S4" s="398"/>
      <c r="T4" s="397" t="s">
        <v>215</v>
      </c>
      <c r="U4" s="397"/>
    </row>
    <row r="5" spans="1:21" ht="30" x14ac:dyDescent="0.25">
      <c r="A5" s="43"/>
      <c r="B5" s="50"/>
      <c r="C5" s="38" t="s">
        <v>56</v>
      </c>
      <c r="D5" s="38" t="s">
        <v>36</v>
      </c>
      <c r="E5" s="38" t="s">
        <v>56</v>
      </c>
      <c r="F5" s="38" t="s">
        <v>36</v>
      </c>
      <c r="G5" s="51"/>
      <c r="H5" s="38" t="s">
        <v>56</v>
      </c>
      <c r="I5" s="38" t="s">
        <v>36</v>
      </c>
      <c r="J5" s="38" t="s">
        <v>56</v>
      </c>
      <c r="K5" s="38" t="s">
        <v>36</v>
      </c>
      <c r="L5" s="52"/>
      <c r="M5" s="38" t="s">
        <v>56</v>
      </c>
      <c r="N5" s="38" t="s">
        <v>36</v>
      </c>
      <c r="O5" s="38" t="s">
        <v>56</v>
      </c>
      <c r="P5" s="38" t="s">
        <v>36</v>
      </c>
      <c r="Q5" s="52"/>
      <c r="R5" s="38" t="s">
        <v>56</v>
      </c>
      <c r="S5" s="38" t="s">
        <v>36</v>
      </c>
      <c r="T5" s="38" t="s">
        <v>56</v>
      </c>
      <c r="U5" s="38" t="s">
        <v>36</v>
      </c>
    </row>
    <row r="6" spans="1:21" ht="30" x14ac:dyDescent="0.25">
      <c r="A6" s="43"/>
      <c r="B6" s="50"/>
      <c r="C6" s="39" t="s">
        <v>21</v>
      </c>
      <c r="D6" s="39" t="s">
        <v>22</v>
      </c>
      <c r="E6" s="39" t="s">
        <v>21</v>
      </c>
      <c r="F6" s="39" t="s">
        <v>22</v>
      </c>
      <c r="G6" s="52"/>
      <c r="H6" s="39" t="s">
        <v>21</v>
      </c>
      <c r="I6" s="39" t="s">
        <v>22</v>
      </c>
      <c r="J6" s="39" t="s">
        <v>21</v>
      </c>
      <c r="K6" s="39" t="s">
        <v>22</v>
      </c>
      <c r="L6" s="52"/>
      <c r="M6" s="39" t="s">
        <v>21</v>
      </c>
      <c r="N6" s="39" t="s">
        <v>22</v>
      </c>
      <c r="O6" s="39" t="s">
        <v>21</v>
      </c>
      <c r="P6" s="39" t="s">
        <v>22</v>
      </c>
      <c r="Q6" s="52"/>
      <c r="R6" s="39" t="s">
        <v>21</v>
      </c>
      <c r="S6" s="39" t="s">
        <v>22</v>
      </c>
      <c r="T6" s="39" t="s">
        <v>21</v>
      </c>
      <c r="U6" s="39" t="s">
        <v>22</v>
      </c>
    </row>
    <row r="7" spans="1:21" s="4" customFormat="1" ht="15" x14ac:dyDescent="0.25">
      <c r="A7" s="399" t="s">
        <v>25</v>
      </c>
      <c r="B7" s="40" t="s">
        <v>48</v>
      </c>
      <c r="C7" s="262">
        <v>65385</v>
      </c>
      <c r="D7" s="263">
        <v>52.6869243599971</v>
      </c>
      <c r="E7" s="262">
        <v>78727</v>
      </c>
      <c r="F7" s="263">
        <v>55.189310825873292</v>
      </c>
      <c r="G7" s="264"/>
      <c r="H7" s="265">
        <v>80145</v>
      </c>
      <c r="I7" s="263">
        <v>65.779970124263372</v>
      </c>
      <c r="J7" s="265">
        <v>97003</v>
      </c>
      <c r="K7" s="263">
        <v>64.558916508602039</v>
      </c>
      <c r="L7" s="264"/>
      <c r="M7" s="265">
        <v>23245</v>
      </c>
      <c r="N7" s="263">
        <v>81.587167877575368</v>
      </c>
      <c r="O7" s="265">
        <v>26136</v>
      </c>
      <c r="P7" s="263">
        <v>65.82712069312916</v>
      </c>
      <c r="Q7" s="264"/>
      <c r="R7" s="262">
        <v>45801</v>
      </c>
      <c r="S7" s="262">
        <f>R7/$R$15*100</f>
        <v>67.725908291067185</v>
      </c>
      <c r="T7" s="262">
        <v>53559</v>
      </c>
      <c r="U7" s="262">
        <f>T7/$T$15*100</f>
        <v>69.906676238334526</v>
      </c>
    </row>
    <row r="8" spans="1:21" ht="15" x14ac:dyDescent="0.25">
      <c r="A8" s="399"/>
      <c r="B8" s="40" t="s">
        <v>49</v>
      </c>
      <c r="C8" s="262">
        <v>17862</v>
      </c>
      <c r="D8" s="263">
        <v>14.393115285130659</v>
      </c>
      <c r="E8" s="262">
        <v>25120</v>
      </c>
      <c r="F8" s="263">
        <v>17.609657270643329</v>
      </c>
      <c r="G8" s="265"/>
      <c r="H8" s="265">
        <v>21119</v>
      </c>
      <c r="I8" s="263">
        <v>17.333672581624782</v>
      </c>
      <c r="J8" s="265">
        <v>33059</v>
      </c>
      <c r="K8" s="263">
        <v>22.001930052244518</v>
      </c>
      <c r="L8" s="265"/>
      <c r="M8" s="265">
        <v>1961</v>
      </c>
      <c r="N8" s="263">
        <v>6.882875293952476</v>
      </c>
      <c r="O8" s="265">
        <v>10180</v>
      </c>
      <c r="P8" s="263">
        <v>25.63973403183558</v>
      </c>
      <c r="Q8" s="265"/>
      <c r="R8" s="262">
        <v>8039</v>
      </c>
      <c r="S8" s="262">
        <f t="shared" ref="S8:S15" si="0">R8/$R$15*100</f>
        <v>11.887263962618482</v>
      </c>
      <c r="T8" s="262">
        <v>8472</v>
      </c>
      <c r="U8" s="262">
        <f t="shared" ref="U8:U15" si="1">T8/$T$15*100</f>
        <v>11.057886836781309</v>
      </c>
    </row>
    <row r="9" spans="1:21" s="4" customFormat="1" ht="15" x14ac:dyDescent="0.25">
      <c r="A9" s="399"/>
      <c r="B9" s="40" t="s">
        <v>50</v>
      </c>
      <c r="C9" s="262">
        <v>237</v>
      </c>
      <c r="D9" s="263">
        <v>0.19097348127734667</v>
      </c>
      <c r="E9" s="262">
        <v>463</v>
      </c>
      <c r="F9" s="263">
        <v>0.32457290271926198</v>
      </c>
      <c r="G9" s="264"/>
      <c r="H9" s="265">
        <v>732</v>
      </c>
      <c r="I9" s="263">
        <v>0.60079778065956435</v>
      </c>
      <c r="J9" s="265">
        <v>758</v>
      </c>
      <c r="K9" s="263">
        <v>0.5044757246015108</v>
      </c>
      <c r="L9" s="264"/>
      <c r="M9" s="265">
        <v>799</v>
      </c>
      <c r="N9" s="263">
        <v>2.8043943701519778</v>
      </c>
      <c r="O9" s="265">
        <v>996</v>
      </c>
      <c r="P9" s="263">
        <v>2.5085633689300826</v>
      </c>
      <c r="Q9" s="264"/>
      <c r="R9" s="262">
        <v>132</v>
      </c>
      <c r="S9" s="262">
        <f t="shared" si="0"/>
        <v>0.19518831236044776</v>
      </c>
      <c r="T9" s="262">
        <v>114</v>
      </c>
      <c r="U9" s="262">
        <f t="shared" si="1"/>
        <v>0.14879592769040004</v>
      </c>
    </row>
    <row r="10" spans="1:21" s="4" customFormat="1" ht="15" x14ac:dyDescent="0.25">
      <c r="A10" s="399"/>
      <c r="B10" s="40" t="s">
        <v>51</v>
      </c>
      <c r="C10" s="262">
        <v>10079</v>
      </c>
      <c r="D10" s="263">
        <v>8.1216106236049672</v>
      </c>
      <c r="E10" s="262">
        <v>9123</v>
      </c>
      <c r="F10" s="263">
        <v>6.3954181242069694</v>
      </c>
      <c r="G10" s="264"/>
      <c r="H10" s="265">
        <v>13173</v>
      </c>
      <c r="I10" s="263">
        <v>10.811897765885849</v>
      </c>
      <c r="J10" s="265">
        <v>12228</v>
      </c>
      <c r="K10" s="263">
        <v>8.1381651192971951</v>
      </c>
      <c r="L10" s="264"/>
      <c r="M10" s="265">
        <v>138</v>
      </c>
      <c r="N10" s="263">
        <v>0.48436348320522271</v>
      </c>
      <c r="O10" s="265">
        <v>74</v>
      </c>
      <c r="P10" s="263">
        <v>0.18637920612532743</v>
      </c>
      <c r="Q10" s="264"/>
      <c r="R10" s="262">
        <v>637</v>
      </c>
      <c r="S10" s="262">
        <f t="shared" si="0"/>
        <v>0.9419314770727667</v>
      </c>
      <c r="T10" s="262">
        <v>596</v>
      </c>
      <c r="U10" s="262">
        <f t="shared" si="1"/>
        <v>0.77791555178489857</v>
      </c>
    </row>
    <row r="11" spans="1:21" ht="33.6" customHeight="1" x14ac:dyDescent="0.25">
      <c r="A11" s="399"/>
      <c r="B11" s="41" t="s">
        <v>170</v>
      </c>
      <c r="C11" s="262">
        <v>17749</v>
      </c>
      <c r="D11" s="263">
        <v>14.302060418530068</v>
      </c>
      <c r="E11" s="262">
        <v>16954</v>
      </c>
      <c r="F11" s="263">
        <v>11.88511661490792</v>
      </c>
      <c r="G11" s="265"/>
      <c r="H11" s="265">
        <v>0</v>
      </c>
      <c r="I11" s="263">
        <v>0</v>
      </c>
      <c r="J11" s="265">
        <v>0</v>
      </c>
      <c r="K11" s="263">
        <v>0</v>
      </c>
      <c r="L11" s="265"/>
      <c r="M11" s="265">
        <v>56</v>
      </c>
      <c r="N11" s="263">
        <v>0.19655329753255416</v>
      </c>
      <c r="O11" s="265">
        <v>53</v>
      </c>
      <c r="P11" s="263">
        <v>0.13348780979246425</v>
      </c>
      <c r="Q11" s="265"/>
      <c r="R11" s="262">
        <v>8347</v>
      </c>
      <c r="S11" s="262">
        <f t="shared" si="0"/>
        <v>12.342703358126192</v>
      </c>
      <c r="T11" s="262">
        <v>8801</v>
      </c>
      <c r="U11" s="262">
        <f t="shared" si="1"/>
        <v>11.487306663186061</v>
      </c>
    </row>
    <row r="12" spans="1:21" ht="15" x14ac:dyDescent="0.25">
      <c r="A12" s="399"/>
      <c r="B12" s="40" t="s">
        <v>52</v>
      </c>
      <c r="C12" s="262">
        <v>1159</v>
      </c>
      <c r="D12" s="263">
        <v>0.93391672911580081</v>
      </c>
      <c r="E12" s="262">
        <v>1233</v>
      </c>
      <c r="F12" s="263">
        <v>0.86435937160442755</v>
      </c>
      <c r="G12" s="265"/>
      <c r="H12" s="265">
        <v>0</v>
      </c>
      <c r="I12" s="263">
        <v>0</v>
      </c>
      <c r="J12" s="265">
        <v>0</v>
      </c>
      <c r="K12" s="263">
        <v>0</v>
      </c>
      <c r="L12" s="265"/>
      <c r="M12" s="265">
        <v>1200</v>
      </c>
      <c r="N12" s="263">
        <v>4.2118563756975886</v>
      </c>
      <c r="O12" s="265">
        <v>1072</v>
      </c>
      <c r="P12" s="263">
        <v>2.6999798508966348</v>
      </c>
      <c r="Q12" s="265"/>
      <c r="R12" s="262">
        <v>171</v>
      </c>
      <c r="S12" s="262">
        <f t="shared" si="0"/>
        <v>0.25285758646694367</v>
      </c>
      <c r="T12" s="262">
        <v>182</v>
      </c>
      <c r="U12" s="262">
        <f t="shared" si="1"/>
        <v>0.23755139333028782</v>
      </c>
    </row>
    <row r="13" spans="1:21" ht="15" x14ac:dyDescent="0.25">
      <c r="A13" s="399"/>
      <c r="B13" s="40" t="s">
        <v>53</v>
      </c>
      <c r="C13" s="262">
        <v>4441</v>
      </c>
      <c r="D13" s="263">
        <v>3.5785368369312094</v>
      </c>
      <c r="E13" s="262">
        <v>4103</v>
      </c>
      <c r="F13" s="263">
        <v>2.8762907556309543</v>
      </c>
      <c r="G13" s="265"/>
      <c r="H13" s="265">
        <v>1802</v>
      </c>
      <c r="I13" s="263">
        <v>1.479013115776687</v>
      </c>
      <c r="J13" s="265">
        <v>1764</v>
      </c>
      <c r="K13" s="263">
        <v>1.1740041928721174</v>
      </c>
      <c r="L13" s="265"/>
      <c r="M13" s="265">
        <v>194</v>
      </c>
      <c r="N13" s="263">
        <v>0.68091678073777684</v>
      </c>
      <c r="O13" s="265">
        <v>168</v>
      </c>
      <c r="P13" s="263">
        <v>0.42313117066290551</v>
      </c>
      <c r="Q13" s="265"/>
      <c r="R13" s="262">
        <v>2238</v>
      </c>
      <c r="S13" s="262">
        <f t="shared" si="0"/>
        <v>3.309329114111228</v>
      </c>
      <c r="T13" s="262">
        <v>2662</v>
      </c>
      <c r="U13" s="262">
        <f t="shared" si="1"/>
        <v>3.4745154343144291</v>
      </c>
    </row>
    <row r="14" spans="1:21" ht="15" x14ac:dyDescent="0.25">
      <c r="A14" s="43"/>
      <c r="B14" s="41" t="s">
        <v>54</v>
      </c>
      <c r="C14" s="262">
        <v>7189</v>
      </c>
      <c r="D14" s="263">
        <v>5.7928622654128494</v>
      </c>
      <c r="E14" s="262">
        <v>6926</v>
      </c>
      <c r="F14" s="263">
        <v>4.8552741344138406</v>
      </c>
      <c r="G14" s="265"/>
      <c r="H14" s="265">
        <v>4867</v>
      </c>
      <c r="I14" s="263">
        <v>3.9946486317897536</v>
      </c>
      <c r="J14" s="265">
        <v>5443</v>
      </c>
      <c r="K14" s="263">
        <v>3.622508402382616</v>
      </c>
      <c r="L14" s="265"/>
      <c r="M14" s="265">
        <v>898</v>
      </c>
      <c r="N14" s="263">
        <v>3.1518725211470291</v>
      </c>
      <c r="O14" s="265">
        <v>1025</v>
      </c>
      <c r="P14" s="263">
        <v>2.581603868627846</v>
      </c>
      <c r="Q14" s="265"/>
      <c r="R14" s="262">
        <v>2262</v>
      </c>
      <c r="S14" s="262">
        <f t="shared" si="0"/>
        <v>3.3448178981767636</v>
      </c>
      <c r="T14" s="262">
        <v>2229</v>
      </c>
      <c r="U14" s="262">
        <f t="shared" si="1"/>
        <v>2.9093519545780855</v>
      </c>
    </row>
    <row r="15" spans="1:21" s="4" customFormat="1" ht="25.15" customHeight="1" x14ac:dyDescent="0.25">
      <c r="A15" s="192"/>
      <c r="B15" s="42" t="s">
        <v>55</v>
      </c>
      <c r="C15" s="266">
        <v>124101</v>
      </c>
      <c r="D15" s="267">
        <v>100</v>
      </c>
      <c r="E15" s="266">
        <v>142649</v>
      </c>
      <c r="F15" s="267">
        <v>100</v>
      </c>
      <c r="G15" s="268"/>
      <c r="H15" s="266">
        <v>121838</v>
      </c>
      <c r="I15" s="267">
        <v>100</v>
      </c>
      <c r="J15" s="266">
        <v>150255</v>
      </c>
      <c r="K15" s="267">
        <v>100</v>
      </c>
      <c r="L15" s="268"/>
      <c r="M15" s="266">
        <v>28491</v>
      </c>
      <c r="N15" s="267">
        <v>100</v>
      </c>
      <c r="O15" s="266">
        <v>39704</v>
      </c>
      <c r="P15" s="267">
        <v>100</v>
      </c>
      <c r="Q15" s="268"/>
      <c r="R15" s="266">
        <v>67627</v>
      </c>
      <c r="S15" s="303">
        <f t="shared" si="0"/>
        <v>100</v>
      </c>
      <c r="T15" s="266">
        <v>76615</v>
      </c>
      <c r="U15" s="303">
        <f t="shared" si="1"/>
        <v>100</v>
      </c>
    </row>
    <row r="16" spans="1:21" ht="15" x14ac:dyDescent="0.25">
      <c r="A16" s="43"/>
      <c r="B16" s="55"/>
      <c r="C16" s="56"/>
      <c r="D16" s="56"/>
      <c r="E16" s="56"/>
      <c r="F16" s="57"/>
      <c r="G16" s="58"/>
      <c r="H16" s="56"/>
      <c r="I16" s="56"/>
      <c r="J16" s="56"/>
      <c r="K16" s="57"/>
      <c r="L16" s="58"/>
      <c r="M16" s="59"/>
      <c r="N16" s="59"/>
      <c r="O16" s="59"/>
      <c r="P16" s="60"/>
      <c r="Q16" s="59"/>
      <c r="R16" s="59"/>
      <c r="S16" s="59"/>
      <c r="T16" s="59"/>
      <c r="U16" s="61"/>
    </row>
    <row r="17" spans="1:21" ht="15" customHeight="1" x14ac:dyDescent="0.25">
      <c r="A17" s="62"/>
      <c r="B17" s="350" t="s">
        <v>191</v>
      </c>
      <c r="C17" s="350"/>
      <c r="D17" s="350"/>
      <c r="E17" s="350"/>
      <c r="F17" s="350"/>
      <c r="G17" s="350"/>
      <c r="H17" s="350"/>
      <c r="I17" s="350"/>
      <c r="J17" s="350"/>
      <c r="K17" s="350"/>
      <c r="L17" s="350"/>
      <c r="M17" s="350"/>
      <c r="N17" s="350"/>
      <c r="O17" s="350"/>
      <c r="P17" s="350"/>
      <c r="Q17" s="350"/>
      <c r="R17" s="350"/>
      <c r="S17" s="350"/>
      <c r="T17" s="350"/>
      <c r="U17" s="350"/>
    </row>
    <row r="18" spans="1:21" ht="15" x14ac:dyDescent="0.25">
      <c r="A18" s="43"/>
      <c r="B18" s="44"/>
      <c r="C18" s="352" t="s">
        <v>59</v>
      </c>
      <c r="D18" s="352"/>
      <c r="E18" s="352"/>
      <c r="F18" s="352"/>
      <c r="G18" s="45"/>
      <c r="H18" s="352" t="s">
        <v>60</v>
      </c>
      <c r="I18" s="352"/>
      <c r="J18" s="352"/>
      <c r="K18" s="352"/>
      <c r="L18" s="45"/>
      <c r="M18" s="352" t="s">
        <v>61</v>
      </c>
      <c r="N18" s="352"/>
      <c r="O18" s="352"/>
      <c r="P18" s="352"/>
      <c r="Q18" s="46"/>
      <c r="R18" s="46"/>
      <c r="S18" s="46"/>
      <c r="T18" s="46"/>
      <c r="U18" s="46"/>
    </row>
    <row r="19" spans="1:21" s="4" customFormat="1" ht="15" customHeight="1" x14ac:dyDescent="0.25">
      <c r="A19" s="54"/>
      <c r="B19" s="47"/>
      <c r="C19" s="398" t="s">
        <v>217</v>
      </c>
      <c r="D19" s="398"/>
      <c r="E19" s="397" t="s">
        <v>215</v>
      </c>
      <c r="F19" s="397"/>
      <c r="G19" s="48"/>
      <c r="H19" s="398" t="s">
        <v>217</v>
      </c>
      <c r="I19" s="398"/>
      <c r="J19" s="397" t="s">
        <v>215</v>
      </c>
      <c r="K19" s="397"/>
      <c r="L19" s="48"/>
      <c r="M19" s="398" t="s">
        <v>217</v>
      </c>
      <c r="N19" s="398"/>
      <c r="O19" s="397" t="s">
        <v>215</v>
      </c>
      <c r="P19" s="397"/>
      <c r="Q19" s="63"/>
      <c r="R19" s="64"/>
      <c r="S19" s="64"/>
      <c r="T19" s="64"/>
      <c r="U19" s="63"/>
    </row>
    <row r="20" spans="1:21" s="4" customFormat="1" ht="30" x14ac:dyDescent="0.25">
      <c r="A20" s="54"/>
      <c r="B20" s="44"/>
      <c r="C20" s="38" t="s">
        <v>56</v>
      </c>
      <c r="D20" s="38" t="s">
        <v>36</v>
      </c>
      <c r="E20" s="38" t="s">
        <v>56</v>
      </c>
      <c r="F20" s="38" t="s">
        <v>36</v>
      </c>
      <c r="G20" s="52"/>
      <c r="H20" s="38" t="s">
        <v>56</v>
      </c>
      <c r="I20" s="38" t="s">
        <v>36</v>
      </c>
      <c r="J20" s="38" t="s">
        <v>56</v>
      </c>
      <c r="K20" s="38" t="s">
        <v>36</v>
      </c>
      <c r="L20" s="52"/>
      <c r="M20" s="38" t="s">
        <v>56</v>
      </c>
      <c r="N20" s="38" t="s">
        <v>36</v>
      </c>
      <c r="O20" s="38" t="s">
        <v>56</v>
      </c>
      <c r="P20" s="38" t="s">
        <v>36</v>
      </c>
      <c r="Q20" s="52"/>
      <c r="R20" s="52"/>
      <c r="S20" s="52"/>
      <c r="T20" s="52"/>
      <c r="U20" s="65"/>
    </row>
    <row r="21" spans="1:21" s="4" customFormat="1" ht="30" x14ac:dyDescent="0.25">
      <c r="A21" s="54"/>
      <c r="B21" s="44"/>
      <c r="C21" s="39" t="s">
        <v>21</v>
      </c>
      <c r="D21" s="39" t="s">
        <v>22</v>
      </c>
      <c r="E21" s="39" t="s">
        <v>21</v>
      </c>
      <c r="F21" s="39" t="s">
        <v>22</v>
      </c>
      <c r="G21" s="52"/>
      <c r="H21" s="39" t="s">
        <v>21</v>
      </c>
      <c r="I21" s="39" t="s">
        <v>22</v>
      </c>
      <c r="J21" s="39" t="s">
        <v>21</v>
      </c>
      <c r="K21" s="39" t="s">
        <v>22</v>
      </c>
      <c r="L21" s="52"/>
      <c r="M21" s="39" t="s">
        <v>21</v>
      </c>
      <c r="N21" s="39" t="s">
        <v>22</v>
      </c>
      <c r="O21" s="39" t="s">
        <v>21</v>
      </c>
      <c r="P21" s="39" t="s">
        <v>22</v>
      </c>
      <c r="Q21" s="52"/>
      <c r="R21" s="52"/>
      <c r="S21" s="52"/>
      <c r="T21" s="52"/>
      <c r="U21" s="65"/>
    </row>
    <row r="22" spans="1:21" s="4" customFormat="1" ht="15" x14ac:dyDescent="0.25">
      <c r="A22" s="399" t="s">
        <v>25</v>
      </c>
      <c r="B22" s="40" t="s">
        <v>48</v>
      </c>
      <c r="C22" s="265">
        <v>21559</v>
      </c>
      <c r="D22" s="269">
        <v>62.678799860448883</v>
      </c>
      <c r="E22" s="265">
        <v>22517</v>
      </c>
      <c r="F22" s="269">
        <v>60.154413336182941</v>
      </c>
      <c r="G22" s="264"/>
      <c r="H22" s="265">
        <v>918.9</v>
      </c>
      <c r="I22" s="265">
        <v>69.487295825771326</v>
      </c>
      <c r="J22" s="265">
        <v>2011.7</v>
      </c>
      <c r="K22" s="269">
        <v>80.307385229540913</v>
      </c>
      <c r="L22" s="264"/>
      <c r="M22" s="265">
        <v>237053.9</v>
      </c>
      <c r="N22" s="265">
        <v>62.749956720315822</v>
      </c>
      <c r="O22" s="265">
        <v>279953.7</v>
      </c>
      <c r="P22" s="269">
        <v>62.328279454982635</v>
      </c>
      <c r="Q22" s="53"/>
      <c r="R22" s="53"/>
      <c r="S22" s="53"/>
      <c r="T22" s="53"/>
      <c r="U22" s="66"/>
    </row>
    <row r="23" spans="1:21" s="4" customFormat="1" ht="15" x14ac:dyDescent="0.25">
      <c r="A23" s="399"/>
      <c r="B23" s="40" t="s">
        <v>49</v>
      </c>
      <c r="C23" s="265">
        <v>9483</v>
      </c>
      <c r="D23" s="269">
        <v>27.570066286777532</v>
      </c>
      <c r="E23" s="265">
        <v>11225</v>
      </c>
      <c r="F23" s="269">
        <v>29.987711049369526</v>
      </c>
      <c r="G23" s="265"/>
      <c r="H23" s="265">
        <v>80.3</v>
      </c>
      <c r="I23" s="265">
        <v>6.0722928009679364</v>
      </c>
      <c r="J23" s="265">
        <v>86.9</v>
      </c>
      <c r="K23" s="269">
        <v>3.4690618762475056</v>
      </c>
      <c r="L23" s="265"/>
      <c r="M23" s="265">
        <v>58544.3</v>
      </c>
      <c r="N23" s="265">
        <v>15.497118128919988</v>
      </c>
      <c r="O23" s="265">
        <v>88142.9</v>
      </c>
      <c r="P23" s="269">
        <v>19.623942470389171</v>
      </c>
      <c r="Q23" s="52"/>
      <c r="R23" s="52"/>
      <c r="S23" s="52"/>
      <c r="T23" s="52"/>
      <c r="U23" s="65"/>
    </row>
    <row r="24" spans="1:21" s="4" customFormat="1" ht="15" x14ac:dyDescent="0.25">
      <c r="A24" s="399"/>
      <c r="B24" s="40" t="s">
        <v>50</v>
      </c>
      <c r="C24" s="265">
        <v>1466</v>
      </c>
      <c r="D24" s="269">
        <v>4.2621235027328757</v>
      </c>
      <c r="E24" s="265">
        <v>1673</v>
      </c>
      <c r="F24" s="269">
        <v>4.4694379140842058</v>
      </c>
      <c r="G24" s="264"/>
      <c r="H24" s="265">
        <v>71.099999999999994</v>
      </c>
      <c r="I24" s="265">
        <v>5.3765880217785833</v>
      </c>
      <c r="J24" s="265">
        <v>69.099999999999994</v>
      </c>
      <c r="K24" s="269">
        <v>2.7584830339321353</v>
      </c>
      <c r="L24" s="264"/>
      <c r="M24" s="265">
        <v>3437.1</v>
      </c>
      <c r="N24" s="265">
        <v>0.90982631478915765</v>
      </c>
      <c r="O24" s="265">
        <v>4073.1</v>
      </c>
      <c r="P24" s="269">
        <v>0.90682607534063575</v>
      </c>
      <c r="Q24" s="53"/>
      <c r="R24" s="53"/>
      <c r="S24" s="53"/>
      <c r="T24" s="53"/>
      <c r="U24" s="66"/>
    </row>
    <row r="25" spans="1:21" s="4" customFormat="1" ht="15" x14ac:dyDescent="0.25">
      <c r="A25" s="399"/>
      <c r="B25" s="40" t="s">
        <v>51</v>
      </c>
      <c r="C25" s="265">
        <v>396</v>
      </c>
      <c r="D25" s="269">
        <v>1.1512966624026049</v>
      </c>
      <c r="E25" s="265">
        <v>404</v>
      </c>
      <c r="F25" s="269">
        <v>1.0792904466766402</v>
      </c>
      <c r="G25" s="264"/>
      <c r="H25" s="265">
        <v>0</v>
      </c>
      <c r="I25" s="265">
        <v>0</v>
      </c>
      <c r="J25" s="265">
        <v>0</v>
      </c>
      <c r="K25" s="269">
        <v>0</v>
      </c>
      <c r="L25" s="264"/>
      <c r="M25" s="265">
        <v>24423</v>
      </c>
      <c r="N25" s="265">
        <v>6.4649524558772224</v>
      </c>
      <c r="O25" s="265">
        <v>22425</v>
      </c>
      <c r="P25" s="269">
        <v>4.9926529521773979</v>
      </c>
      <c r="Q25" s="53"/>
      <c r="R25" s="53"/>
      <c r="S25" s="53"/>
      <c r="T25" s="53"/>
      <c r="U25" s="66"/>
    </row>
    <row r="26" spans="1:21" ht="16.5" x14ac:dyDescent="0.25">
      <c r="A26" s="399"/>
      <c r="B26" s="41" t="s">
        <v>170</v>
      </c>
      <c r="C26" s="265">
        <v>0</v>
      </c>
      <c r="D26" s="269">
        <v>0</v>
      </c>
      <c r="E26" s="265">
        <v>0</v>
      </c>
      <c r="F26" s="269">
        <v>0</v>
      </c>
      <c r="G26" s="265"/>
      <c r="H26" s="265">
        <v>0</v>
      </c>
      <c r="I26" s="265">
        <v>0</v>
      </c>
      <c r="J26" s="265">
        <v>0</v>
      </c>
      <c r="K26" s="269">
        <v>0</v>
      </c>
      <c r="L26" s="265"/>
      <c r="M26" s="265">
        <v>26152</v>
      </c>
      <c r="N26" s="265">
        <v>6.922631807153139</v>
      </c>
      <c r="O26" s="265">
        <v>25808</v>
      </c>
      <c r="P26" s="269">
        <v>5.7458366729005252</v>
      </c>
      <c r="Q26" s="52"/>
      <c r="R26" s="52"/>
      <c r="S26" s="52"/>
      <c r="T26" s="52"/>
      <c r="U26" s="65"/>
    </row>
    <row r="27" spans="1:21" ht="15" x14ac:dyDescent="0.25">
      <c r="A27" s="399"/>
      <c r="B27" s="40" t="s">
        <v>52</v>
      </c>
      <c r="C27" s="265">
        <v>248</v>
      </c>
      <c r="D27" s="269">
        <v>0.72101407140365159</v>
      </c>
      <c r="E27" s="265">
        <v>232</v>
      </c>
      <c r="F27" s="269">
        <v>0.61979055353708057</v>
      </c>
      <c r="G27" s="265"/>
      <c r="H27" s="265">
        <v>156.19999999999999</v>
      </c>
      <c r="I27" s="265">
        <v>11.811857229280095</v>
      </c>
      <c r="J27" s="265">
        <v>172.9</v>
      </c>
      <c r="K27" s="269">
        <v>6.902195608782435</v>
      </c>
      <c r="L27" s="265"/>
      <c r="M27" s="265">
        <v>2934.2</v>
      </c>
      <c r="N27" s="265">
        <v>0.7767048886719462</v>
      </c>
      <c r="O27" s="265">
        <v>2891.9</v>
      </c>
      <c r="P27" s="269">
        <v>0.64384629085403866</v>
      </c>
      <c r="Q27" s="52"/>
      <c r="R27" s="52"/>
      <c r="S27" s="52"/>
      <c r="T27" s="52"/>
      <c r="U27" s="65"/>
    </row>
    <row r="28" spans="1:21" ht="15" x14ac:dyDescent="0.25">
      <c r="A28" s="399"/>
      <c r="B28" s="40" t="s">
        <v>53</v>
      </c>
      <c r="C28" s="265">
        <v>24</v>
      </c>
      <c r="D28" s="269">
        <v>6.9775555297127576E-2</v>
      </c>
      <c r="E28" s="265">
        <v>5</v>
      </c>
      <c r="F28" s="269">
        <v>1.3357555033126736E-2</v>
      </c>
      <c r="G28" s="265"/>
      <c r="H28" s="265">
        <v>0</v>
      </c>
      <c r="I28" s="265">
        <v>0</v>
      </c>
      <c r="J28" s="265">
        <v>0</v>
      </c>
      <c r="K28" s="269">
        <v>0</v>
      </c>
      <c r="L28" s="265"/>
      <c r="M28" s="265">
        <v>8699</v>
      </c>
      <c r="N28" s="265">
        <v>2.3026909639960671</v>
      </c>
      <c r="O28" s="265">
        <v>8702</v>
      </c>
      <c r="P28" s="269">
        <v>1.9373942470389169</v>
      </c>
      <c r="Q28" s="52"/>
      <c r="R28" s="52"/>
      <c r="S28" s="52"/>
      <c r="T28" s="52"/>
      <c r="U28" s="65"/>
    </row>
    <row r="29" spans="1:21" ht="15" x14ac:dyDescent="0.25">
      <c r="A29" s="43"/>
      <c r="B29" s="41" t="s">
        <v>54</v>
      </c>
      <c r="C29" s="265">
        <v>1220</v>
      </c>
      <c r="D29" s="269">
        <v>3.5469240609373185</v>
      </c>
      <c r="E29" s="265">
        <v>1376</v>
      </c>
      <c r="F29" s="269">
        <v>3.675999145116478</v>
      </c>
      <c r="G29" s="265"/>
      <c r="H29" s="265">
        <v>95.9</v>
      </c>
      <c r="I29" s="265">
        <v>7.2519661222020568</v>
      </c>
      <c r="J29" s="265">
        <v>164.4</v>
      </c>
      <c r="K29" s="269">
        <v>6.5628742514970053</v>
      </c>
      <c r="L29" s="265"/>
      <c r="M29" s="265">
        <v>16531.900000000001</v>
      </c>
      <c r="N29" s="265">
        <v>4.3761187202766516</v>
      </c>
      <c r="O29" s="265">
        <v>17163.400000000001</v>
      </c>
      <c r="P29" s="269">
        <v>3.8212218363166803</v>
      </c>
      <c r="Q29" s="52"/>
      <c r="R29" s="52"/>
      <c r="S29" s="52"/>
      <c r="T29" s="52"/>
      <c r="U29" s="65"/>
    </row>
    <row r="30" spans="1:21" s="5" customFormat="1" ht="15" x14ac:dyDescent="0.25">
      <c r="A30" s="192"/>
      <c r="B30" s="42" t="s">
        <v>55</v>
      </c>
      <c r="C30" s="266">
        <v>34396</v>
      </c>
      <c r="D30" s="270">
        <v>100</v>
      </c>
      <c r="E30" s="266">
        <v>37432</v>
      </c>
      <c r="F30" s="270">
        <v>100</v>
      </c>
      <c r="G30" s="268"/>
      <c r="H30" s="266">
        <v>1322.4</v>
      </c>
      <c r="I30" s="271">
        <v>100</v>
      </c>
      <c r="J30" s="266">
        <v>2505</v>
      </c>
      <c r="K30" s="270">
        <v>100</v>
      </c>
      <c r="L30" s="268"/>
      <c r="M30" s="266">
        <v>377775.4</v>
      </c>
      <c r="N30" s="271">
        <v>100</v>
      </c>
      <c r="O30" s="266">
        <v>449160</v>
      </c>
      <c r="P30" s="270">
        <v>100</v>
      </c>
      <c r="Q30" s="53"/>
      <c r="R30" s="53"/>
      <c r="S30" s="53"/>
      <c r="T30" s="53"/>
      <c r="U30" s="66"/>
    </row>
    <row r="31" spans="1:21" ht="15" x14ac:dyDescent="0.25">
      <c r="A31" s="37" t="s">
        <v>156</v>
      </c>
      <c r="C31" s="56"/>
      <c r="D31" s="56"/>
      <c r="E31" s="56"/>
      <c r="F31" s="57"/>
      <c r="G31" s="58"/>
      <c r="H31" s="59"/>
      <c r="I31" s="59"/>
      <c r="J31" s="59"/>
      <c r="K31" s="57"/>
      <c r="L31" s="58"/>
      <c r="M31" s="56"/>
      <c r="N31" s="56"/>
      <c r="O31" s="56"/>
      <c r="P31" s="67"/>
      <c r="Q31" s="56"/>
      <c r="R31" s="56"/>
      <c r="S31" s="56"/>
      <c r="T31" s="56"/>
      <c r="U31" s="61"/>
    </row>
    <row r="32" spans="1:21" s="4" customFormat="1" ht="15" x14ac:dyDescent="0.25">
      <c r="A32" s="383" t="s">
        <v>201</v>
      </c>
      <c r="B32" s="383"/>
      <c r="C32" s="383"/>
      <c r="D32" s="383"/>
      <c r="E32" s="383"/>
      <c r="F32" s="383"/>
      <c r="G32" s="383"/>
      <c r="H32" s="383"/>
      <c r="I32" s="383"/>
      <c r="J32" s="383"/>
      <c r="K32" s="383"/>
      <c r="L32" s="383"/>
      <c r="M32" s="383"/>
      <c r="N32" s="383"/>
      <c r="O32" s="383"/>
      <c r="P32" s="383"/>
      <c r="Q32" s="383"/>
      <c r="R32" s="383"/>
      <c r="S32" s="44"/>
      <c r="T32" s="44"/>
      <c r="U32" s="47"/>
    </row>
    <row r="33" spans="1:21" ht="13.5" x14ac:dyDescent="0.25">
      <c r="A33" s="22"/>
      <c r="B33" s="22"/>
      <c r="C33" s="22"/>
      <c r="D33" s="22"/>
      <c r="E33" s="22"/>
      <c r="F33" s="23"/>
      <c r="G33" s="22"/>
      <c r="H33" s="22"/>
      <c r="I33" s="22"/>
      <c r="J33" s="22"/>
      <c r="K33" s="23"/>
      <c r="L33" s="22"/>
      <c r="M33" s="22"/>
      <c r="N33" s="22"/>
      <c r="O33" s="22"/>
      <c r="P33" s="23"/>
      <c r="Q33" s="22"/>
      <c r="R33" s="22"/>
      <c r="S33" s="22"/>
      <c r="T33" s="22"/>
      <c r="U33" s="23"/>
    </row>
    <row r="34" spans="1:21" s="4" customFormat="1" x14ac:dyDescent="0.2">
      <c r="B34" s="3"/>
      <c r="C34" s="3"/>
      <c r="D34" s="3"/>
      <c r="E34" s="3"/>
      <c r="F34" s="6"/>
      <c r="G34" s="3"/>
      <c r="H34" s="3"/>
      <c r="I34" s="3"/>
      <c r="J34" s="3"/>
      <c r="K34" s="6"/>
      <c r="L34" s="3"/>
      <c r="M34" s="3"/>
      <c r="N34" s="3"/>
      <c r="O34" s="3"/>
      <c r="P34" s="6"/>
      <c r="Q34" s="3"/>
      <c r="R34" s="3"/>
      <c r="S34" s="3"/>
      <c r="T34" s="3"/>
      <c r="U34" s="6"/>
    </row>
    <row r="35" spans="1:21" s="4" customFormat="1" x14ac:dyDescent="0.2">
      <c r="B35" s="3"/>
      <c r="C35" s="3"/>
      <c r="D35" s="3"/>
      <c r="E35" s="3"/>
      <c r="F35" s="6"/>
      <c r="G35" s="3"/>
      <c r="H35" s="3"/>
      <c r="I35" s="3"/>
      <c r="J35" s="3"/>
      <c r="K35" s="6"/>
      <c r="L35" s="3"/>
      <c r="M35" s="3"/>
      <c r="N35" s="3"/>
      <c r="O35" s="3"/>
      <c r="P35" s="6"/>
      <c r="Q35" s="3"/>
      <c r="R35" s="3"/>
      <c r="S35" s="3"/>
      <c r="T35" s="3"/>
      <c r="U35" s="6"/>
    </row>
    <row r="42" spans="1:21" s="4" customFormat="1" x14ac:dyDescent="0.2">
      <c r="B42" s="3"/>
      <c r="C42" s="3"/>
      <c r="D42" s="3"/>
      <c r="E42" s="3"/>
      <c r="F42" s="6"/>
      <c r="G42" s="3"/>
      <c r="H42" s="3"/>
      <c r="I42" s="3"/>
      <c r="J42" s="3"/>
      <c r="K42" s="6"/>
      <c r="L42" s="3"/>
      <c r="M42" s="3"/>
      <c r="N42" s="3"/>
      <c r="O42" s="3"/>
      <c r="P42" s="6"/>
      <c r="Q42" s="3"/>
      <c r="R42" s="3"/>
      <c r="S42" s="3"/>
      <c r="T42" s="3"/>
      <c r="U42" s="6"/>
    </row>
    <row r="44" spans="1:21" s="4" customFormat="1" x14ac:dyDescent="0.2">
      <c r="B44" s="3"/>
      <c r="C44" s="3"/>
      <c r="D44" s="3"/>
      <c r="E44" s="3"/>
      <c r="F44" s="6"/>
      <c r="G44" s="3"/>
      <c r="H44" s="3"/>
      <c r="I44" s="3"/>
      <c r="J44" s="3"/>
      <c r="K44" s="6"/>
      <c r="L44" s="3"/>
      <c r="M44" s="3"/>
      <c r="N44" s="3"/>
      <c r="O44" s="3"/>
      <c r="P44" s="6"/>
      <c r="Q44" s="3"/>
      <c r="R44" s="3"/>
      <c r="S44" s="3"/>
      <c r="T44" s="3"/>
      <c r="U44" s="6"/>
    </row>
    <row r="46" spans="1:21" s="4" customFormat="1" x14ac:dyDescent="0.2">
      <c r="B46" s="3"/>
      <c r="C46" s="3"/>
      <c r="D46" s="3"/>
      <c r="E46" s="3"/>
      <c r="F46" s="6"/>
      <c r="G46" s="3"/>
      <c r="H46" s="3"/>
      <c r="I46" s="3"/>
      <c r="J46" s="3"/>
      <c r="K46" s="6"/>
      <c r="L46" s="3"/>
      <c r="M46" s="3"/>
      <c r="N46" s="3"/>
      <c r="O46" s="3"/>
      <c r="P46" s="6"/>
      <c r="Q46" s="3"/>
      <c r="R46" s="3"/>
      <c r="S46" s="3"/>
      <c r="T46" s="3"/>
      <c r="U46" s="6"/>
    </row>
    <row r="47" spans="1:21" s="4" customFormat="1" x14ac:dyDescent="0.2">
      <c r="B47" s="3"/>
      <c r="C47" s="3"/>
      <c r="D47" s="3"/>
      <c r="E47" s="3"/>
      <c r="F47" s="6"/>
      <c r="G47" s="3"/>
      <c r="H47" s="3"/>
      <c r="I47" s="3"/>
      <c r="J47" s="3"/>
      <c r="K47" s="6"/>
      <c r="L47" s="3"/>
      <c r="M47" s="3"/>
      <c r="N47" s="3"/>
      <c r="O47" s="3"/>
      <c r="P47" s="6"/>
      <c r="Q47" s="3"/>
      <c r="R47" s="3"/>
      <c r="S47" s="3"/>
      <c r="T47" s="3"/>
      <c r="U47" s="6"/>
    </row>
    <row r="48" spans="1:21" ht="14.25" customHeight="1" x14ac:dyDescent="0.2">
      <c r="F48" s="3"/>
      <c r="K48" s="3"/>
      <c r="P48" s="3"/>
      <c r="U48" s="3"/>
    </row>
    <row r="50" spans="2:21" s="4" customFormat="1" x14ac:dyDescent="0.2">
      <c r="B50" s="3"/>
      <c r="C50" s="3"/>
      <c r="D50" s="3"/>
      <c r="E50" s="3"/>
      <c r="F50" s="6"/>
      <c r="G50" s="3"/>
      <c r="H50" s="3"/>
      <c r="I50" s="3"/>
      <c r="J50" s="3"/>
      <c r="K50" s="6"/>
      <c r="L50" s="3"/>
      <c r="M50" s="3"/>
      <c r="N50" s="3"/>
      <c r="O50" s="3"/>
      <c r="P50" s="6"/>
      <c r="Q50" s="3"/>
      <c r="R50" s="3"/>
      <c r="S50" s="3"/>
      <c r="T50" s="3"/>
      <c r="U50" s="6"/>
    </row>
    <row r="51" spans="2:21" s="4" customFormat="1" x14ac:dyDescent="0.2">
      <c r="B51" s="3"/>
      <c r="C51" s="3"/>
      <c r="D51" s="3"/>
      <c r="E51" s="3"/>
      <c r="F51" s="6"/>
      <c r="G51" s="3"/>
      <c r="H51" s="3"/>
      <c r="I51" s="3"/>
      <c r="J51" s="3"/>
      <c r="K51" s="6"/>
      <c r="L51" s="3"/>
      <c r="M51" s="3"/>
      <c r="N51" s="3"/>
      <c r="O51" s="3"/>
      <c r="P51" s="6"/>
      <c r="Q51" s="3"/>
      <c r="R51" s="3"/>
      <c r="S51" s="3"/>
      <c r="T51" s="3"/>
      <c r="U51" s="6"/>
    </row>
    <row r="52" spans="2:21" s="4" customFormat="1" x14ac:dyDescent="0.2">
      <c r="B52" s="3"/>
      <c r="C52" s="3"/>
      <c r="D52" s="3"/>
      <c r="E52" s="3"/>
      <c r="F52" s="6"/>
      <c r="G52" s="3"/>
      <c r="H52" s="3"/>
      <c r="I52" s="3"/>
      <c r="J52" s="3"/>
      <c r="K52" s="6"/>
      <c r="L52" s="3"/>
      <c r="M52" s="3"/>
      <c r="N52" s="3"/>
      <c r="O52" s="3"/>
      <c r="P52" s="6"/>
      <c r="Q52" s="3"/>
      <c r="R52" s="3"/>
      <c r="S52" s="3"/>
      <c r="T52" s="3"/>
      <c r="U52" s="6"/>
    </row>
  </sheetData>
  <mergeCells count="27">
    <mergeCell ref="A1:U1"/>
    <mergeCell ref="B2:U2"/>
    <mergeCell ref="C3:F3"/>
    <mergeCell ref="H3:K3"/>
    <mergeCell ref="M3:P3"/>
    <mergeCell ref="R3:U3"/>
    <mergeCell ref="A7:A13"/>
    <mergeCell ref="A22:A28"/>
    <mergeCell ref="C19:D19"/>
    <mergeCell ref="E19:F19"/>
    <mergeCell ref="H19:I19"/>
    <mergeCell ref="A32:R32"/>
    <mergeCell ref="O19:P19"/>
    <mergeCell ref="O4:P4"/>
    <mergeCell ref="R4:S4"/>
    <mergeCell ref="J19:K19"/>
    <mergeCell ref="C18:F18"/>
    <mergeCell ref="H18:K18"/>
    <mergeCell ref="M18:P18"/>
    <mergeCell ref="C4:D4"/>
    <mergeCell ref="M19:N19"/>
    <mergeCell ref="E4:F4"/>
    <mergeCell ref="H4:I4"/>
    <mergeCell ref="J4:K4"/>
    <mergeCell ref="B17:U17"/>
    <mergeCell ref="T4:U4"/>
    <mergeCell ref="M4:N4"/>
  </mergeCells>
  <pageMargins left="0.7" right="0.7" top="0.75" bottom="0.75" header="0.3" footer="0.3"/>
  <pageSetup paperSize="9" scale="2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Table 1</vt:lpstr>
      <vt:lpstr>Table 2</vt:lpstr>
      <vt:lpstr>Table  3</vt:lpstr>
      <vt:lpstr>Table 4</vt:lpstr>
      <vt:lpstr>Table 5</vt:lpstr>
      <vt:lpstr>Table 6</vt:lpstr>
      <vt:lpstr>Table 7</vt:lpstr>
      <vt:lpstr>Table 8</vt:lpstr>
      <vt:lpstr>Table 9</vt:lpstr>
      <vt:lpstr>Table 10</vt:lpstr>
      <vt:lpstr>Table 11</vt:lpstr>
      <vt:lpstr>'Table 10'!Print_Area</vt:lpstr>
      <vt:lpstr>'Table 11'!Print_Area</vt:lpstr>
      <vt:lpstr>'Table 4'!Print_Area</vt:lpstr>
      <vt:lpstr>'Table 8'!Print_Area</vt:lpstr>
      <vt:lpstr>'Table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2024-05-20T08:57:11Z</dcterms:created>
  <dcterms:modified xsi:type="dcterms:W3CDTF">2026-06-23T15:36:40Z</dcterms:modified>
</cp:coreProperties>
</file>